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 firstSheet="9" activeTab="9"/>
  </bookViews>
  <sheets>
    <sheet name="2012г" sheetId="1" r:id="rId1"/>
    <sheet name="2013г" sheetId="2" r:id="rId2"/>
    <sheet name="2012г. новый" sheetId="3" r:id="rId3"/>
    <sheet name="2014г" sheetId="4" r:id="rId4"/>
    <sheet name="2015г" sheetId="6" r:id="rId5"/>
    <sheet name="2016" sheetId="7" r:id="rId6"/>
    <sheet name="2017" sheetId="8" r:id="rId7"/>
    <sheet name="2020" sheetId="9" r:id="rId8"/>
    <sheet name="2021" sheetId="10" r:id="rId9"/>
    <sheet name="2022" sheetId="11" r:id="rId10"/>
    <sheet name="2023" sheetId="12" r:id="rId11"/>
  </sheets>
  <calcPr calcId="145621"/>
</workbook>
</file>

<file path=xl/calcChain.xml><?xml version="1.0" encoding="utf-8"?>
<calcChain xmlns="http://schemas.openxmlformats.org/spreadsheetml/2006/main">
  <c r="H81" i="12" l="1"/>
  <c r="K81" i="12" s="1"/>
  <c r="N81" i="12" s="1"/>
  <c r="Q81" i="12" s="1"/>
  <c r="T81" i="12" s="1"/>
  <c r="W81" i="12" s="1"/>
  <c r="Z81" i="12" s="1"/>
  <c r="AC81" i="12" s="1"/>
  <c r="AF81" i="12" s="1"/>
  <c r="AI81" i="12" s="1"/>
  <c r="AL81" i="12" s="1"/>
  <c r="H78" i="12"/>
  <c r="K78" i="12" s="1"/>
  <c r="N78" i="12" s="1"/>
  <c r="Q78" i="12" s="1"/>
  <c r="T78" i="12" s="1"/>
  <c r="W78" i="12" s="1"/>
  <c r="Z78" i="12" s="1"/>
  <c r="AC78" i="12" s="1"/>
  <c r="AF78" i="12" s="1"/>
  <c r="AI78" i="12" s="1"/>
  <c r="AL78" i="12" s="1"/>
  <c r="AM77" i="12"/>
  <c r="AL77" i="12"/>
  <c r="AL83" i="12" s="1"/>
  <c r="AJ77" i="12"/>
  <c r="AI77" i="12"/>
  <c r="AI83" i="12" s="1"/>
  <c r="AG77" i="12"/>
  <c r="AF77" i="12"/>
  <c r="AF83" i="12" s="1"/>
  <c r="AD77" i="12"/>
  <c r="AC77" i="12"/>
  <c r="AC83" i="12" s="1"/>
  <c r="AA77" i="12"/>
  <c r="Z77" i="12"/>
  <c r="Z83" i="12" s="1"/>
  <c r="X77" i="12"/>
  <c r="W77" i="12"/>
  <c r="W83" i="12" s="1"/>
  <c r="U77" i="12"/>
  <c r="T77" i="12"/>
  <c r="T83" i="12" s="1"/>
  <c r="R77" i="12"/>
  <c r="Q77" i="12"/>
  <c r="Q83" i="12" s="1"/>
  <c r="O77" i="12"/>
  <c r="N77" i="12"/>
  <c r="N83" i="12" s="1"/>
  <c r="L77" i="12"/>
  <c r="K77" i="12"/>
  <c r="K83" i="12" s="1"/>
  <c r="I77" i="12"/>
  <c r="H77" i="12"/>
  <c r="H83" i="12" s="1"/>
  <c r="F77" i="12"/>
  <c r="E77" i="12"/>
  <c r="E83" i="12" s="1"/>
  <c r="AO76" i="12"/>
  <c r="AN76" i="12"/>
  <c r="AO75" i="12"/>
  <c r="AN75" i="12"/>
  <c r="AO74" i="12"/>
  <c r="AN74" i="12"/>
  <c r="AO73" i="12"/>
  <c r="AN73" i="12"/>
  <c r="AO72" i="12"/>
  <c r="AN72" i="12"/>
  <c r="AO71" i="12"/>
  <c r="AN71" i="12"/>
  <c r="AO70" i="12"/>
  <c r="AN70" i="12"/>
  <c r="AO69" i="12"/>
  <c r="AN69" i="12"/>
  <c r="AO68" i="12"/>
  <c r="AN68" i="12"/>
  <c r="AO67" i="12"/>
  <c r="AN67" i="12"/>
  <c r="AO66" i="12"/>
  <c r="AN66" i="12"/>
  <c r="AO65" i="12"/>
  <c r="AN65" i="12"/>
  <c r="AO64" i="12"/>
  <c r="AN64" i="12"/>
  <c r="AO63" i="12"/>
  <c r="AN63" i="12"/>
  <c r="AO62" i="12"/>
  <c r="AN62" i="12"/>
  <c r="AO61" i="12"/>
  <c r="AN61" i="12"/>
  <c r="AO60" i="12"/>
  <c r="AN60" i="12"/>
  <c r="AO59" i="12"/>
  <c r="AN59" i="12"/>
  <c r="AO58" i="12"/>
  <c r="AN58" i="12"/>
  <c r="AO57" i="12"/>
  <c r="AN57" i="12"/>
  <c r="AO56" i="12"/>
  <c r="AN56" i="12"/>
  <c r="AO55" i="12"/>
  <c r="AN55" i="12"/>
  <c r="AO54" i="12"/>
  <c r="AN54" i="12"/>
  <c r="AO53" i="12"/>
  <c r="AN53" i="12"/>
  <c r="AO52" i="12"/>
  <c r="AN52" i="12"/>
  <c r="AO51" i="12"/>
  <c r="AN51" i="12"/>
  <c r="AO50" i="12"/>
  <c r="AN50" i="12"/>
  <c r="AO49" i="12"/>
  <c r="AN49" i="12"/>
  <c r="AO48" i="12"/>
  <c r="AN48" i="12"/>
  <c r="AO47" i="12"/>
  <c r="AN47" i="12"/>
  <c r="AO46" i="12"/>
  <c r="AN46" i="12"/>
  <c r="AO45" i="12"/>
  <c r="AN45" i="12"/>
  <c r="AO44" i="12"/>
  <c r="AN44" i="12"/>
  <c r="AO43" i="12"/>
  <c r="AN43" i="12"/>
  <c r="AO42" i="12"/>
  <c r="AN42" i="12"/>
  <c r="AO41" i="12"/>
  <c r="AN41" i="12"/>
  <c r="AO40" i="12"/>
  <c r="AN40" i="12"/>
  <c r="AO39" i="12"/>
  <c r="AN39" i="12"/>
  <c r="AO38" i="12"/>
  <c r="AN38" i="12"/>
  <c r="AO37" i="12"/>
  <c r="AN37" i="12"/>
  <c r="AO36" i="12"/>
  <c r="AN36" i="12"/>
  <c r="AO35" i="12"/>
  <c r="AN35" i="12"/>
  <c r="AO34" i="12"/>
  <c r="AN34" i="12"/>
  <c r="AO33" i="12"/>
  <c r="AN33" i="12"/>
  <c r="AO32" i="12"/>
  <c r="AN32" i="12"/>
  <c r="AO31" i="12"/>
  <c r="AN31" i="12"/>
  <c r="AO30" i="12"/>
  <c r="AN30" i="12"/>
  <c r="AO29" i="12"/>
  <c r="AN29" i="12"/>
  <c r="AO28" i="12"/>
  <c r="AN28" i="12"/>
  <c r="AO27" i="12"/>
  <c r="AN27" i="12"/>
  <c r="AO26" i="12"/>
  <c r="AN26" i="12"/>
  <c r="AO25" i="12"/>
  <c r="AN25" i="12"/>
  <c r="AO24" i="12"/>
  <c r="AN24" i="12"/>
  <c r="AO23" i="12"/>
  <c r="AN23" i="12"/>
  <c r="AO22" i="12"/>
  <c r="AN22" i="12"/>
  <c r="AO21" i="12"/>
  <c r="AN21" i="12"/>
  <c r="AO20" i="12"/>
  <c r="AN20" i="12"/>
  <c r="AO19" i="12"/>
  <c r="AN19" i="12"/>
  <c r="AO18" i="12"/>
  <c r="AN18" i="12"/>
  <c r="AO17" i="12"/>
  <c r="AN17" i="12"/>
  <c r="AO16" i="12"/>
  <c r="AN16" i="12"/>
  <c r="AO15" i="12"/>
  <c r="AN15" i="12"/>
  <c r="AO14" i="12"/>
  <c r="AN14" i="12"/>
  <c r="AO13" i="12"/>
  <c r="AN13" i="12"/>
  <c r="AO12" i="12"/>
  <c r="AN12" i="12"/>
  <c r="AO11" i="12"/>
  <c r="AN11" i="12"/>
  <c r="AO10" i="12"/>
  <c r="AN10" i="12"/>
  <c r="AO9" i="12"/>
  <c r="AN9" i="12"/>
  <c r="AO8" i="12"/>
  <c r="AN8" i="12"/>
  <c r="AO7" i="12"/>
  <c r="AN7" i="12"/>
  <c r="AO6" i="12"/>
  <c r="AN6" i="12"/>
  <c r="AO5" i="12"/>
  <c r="AN5" i="12"/>
  <c r="AO4" i="12"/>
  <c r="AN4" i="12"/>
  <c r="AO77" i="12" l="1"/>
  <c r="AN77" i="12"/>
  <c r="AL77" i="11"/>
  <c r="AN65" i="11" l="1"/>
  <c r="AN40" i="11"/>
  <c r="AN41" i="11"/>
  <c r="AN39" i="11"/>
  <c r="AO65" i="11" l="1"/>
  <c r="E122" i="10"/>
  <c r="F122" i="10" s="1"/>
  <c r="G122" i="10" s="1"/>
  <c r="H122" i="10" s="1"/>
  <c r="I122" i="10" s="1"/>
  <c r="J122" i="10" s="1"/>
  <c r="K122" i="10" s="1"/>
  <c r="L122" i="10" s="1"/>
  <c r="M122" i="10" s="1"/>
  <c r="E122" i="9"/>
  <c r="AM77" i="11"/>
  <c r="AJ77" i="11"/>
  <c r="AG77" i="11"/>
  <c r="AD77" i="11"/>
  <c r="AA77" i="11"/>
  <c r="X77" i="11"/>
  <c r="U77" i="11"/>
  <c r="R77" i="11"/>
  <c r="O77" i="11"/>
  <c r="L77" i="11"/>
  <c r="I77" i="11"/>
  <c r="F77" i="11"/>
  <c r="AO5" i="11"/>
  <c r="AO6" i="11"/>
  <c r="AO7" i="11"/>
  <c r="AO8" i="11"/>
  <c r="AO9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5" i="11"/>
  <c r="AO36" i="11"/>
  <c r="AO37" i="11"/>
  <c r="AO38" i="11"/>
  <c r="AO39" i="11"/>
  <c r="AO40" i="11"/>
  <c r="AO41" i="11"/>
  <c r="AO42" i="11"/>
  <c r="AO43" i="11"/>
  <c r="AO44" i="11"/>
  <c r="AO45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6" i="11"/>
  <c r="AO67" i="11"/>
  <c r="AO68" i="11"/>
  <c r="AO69" i="11"/>
  <c r="AO70" i="11"/>
  <c r="AO71" i="11"/>
  <c r="AO72" i="11"/>
  <c r="AO73" i="11"/>
  <c r="AO74" i="11"/>
  <c r="AO75" i="11"/>
  <c r="AO76" i="11"/>
  <c r="AO4" i="11"/>
  <c r="AN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42" i="11"/>
  <c r="AN43" i="11"/>
  <c r="AN44" i="11"/>
  <c r="AN45" i="11"/>
  <c r="AN46" i="11"/>
  <c r="AN47" i="11"/>
  <c r="AN48" i="11"/>
  <c r="AN49" i="11"/>
  <c r="AN50" i="11"/>
  <c r="AN51" i="11"/>
  <c r="AN52" i="11"/>
  <c r="AN53" i="11"/>
  <c r="AN54" i="11"/>
  <c r="AN55" i="11"/>
  <c r="AN56" i="11"/>
  <c r="AN57" i="11"/>
  <c r="AN58" i="11"/>
  <c r="AN59" i="11"/>
  <c r="AN60" i="11"/>
  <c r="AN61" i="11"/>
  <c r="AN62" i="11"/>
  <c r="AN63" i="11"/>
  <c r="AN64" i="11"/>
  <c r="AN66" i="11"/>
  <c r="AN67" i="11"/>
  <c r="AN68" i="11"/>
  <c r="AN69" i="11"/>
  <c r="AN70" i="11"/>
  <c r="AN71" i="11"/>
  <c r="AN72" i="11"/>
  <c r="AN73" i="11"/>
  <c r="AN74" i="11"/>
  <c r="AN75" i="11"/>
  <c r="AN76" i="11"/>
  <c r="AN4" i="11"/>
  <c r="AI77" i="11"/>
  <c r="AF77" i="11"/>
  <c r="AC77" i="11"/>
  <c r="Z77" i="11"/>
  <c r="W77" i="11"/>
  <c r="T77" i="11"/>
  <c r="Q77" i="11"/>
  <c r="N77" i="11"/>
  <c r="K77" i="11"/>
  <c r="H77" i="11"/>
  <c r="E77" i="11"/>
  <c r="P54" i="10"/>
  <c r="P40" i="10"/>
  <c r="E125" i="10"/>
  <c r="F125" i="10" s="1"/>
  <c r="G125" i="10" s="1"/>
  <c r="H125" i="10" s="1"/>
  <c r="I125" i="10" s="1"/>
  <c r="J125" i="10" s="1"/>
  <c r="K125" i="10" s="1"/>
  <c r="L125" i="10" s="1"/>
  <c r="M125" i="10" s="1"/>
  <c r="N125" i="10" s="1"/>
  <c r="O125" i="10" s="1"/>
  <c r="P126" i="10"/>
  <c r="P124" i="10"/>
  <c r="P123" i="10"/>
  <c r="O121" i="10"/>
  <c r="O127" i="10" s="1"/>
  <c r="N121" i="10"/>
  <c r="N127" i="10" s="1"/>
  <c r="M121" i="10"/>
  <c r="M127" i="10" s="1"/>
  <c r="L121" i="10"/>
  <c r="L127" i="10" s="1"/>
  <c r="K121" i="10"/>
  <c r="K127" i="10" s="1"/>
  <c r="J121" i="10"/>
  <c r="J127" i="10" s="1"/>
  <c r="I121" i="10"/>
  <c r="I127" i="10" s="1"/>
  <c r="H121" i="10"/>
  <c r="H127" i="10" s="1"/>
  <c r="G121" i="10"/>
  <c r="G127" i="10" s="1"/>
  <c r="F121" i="10"/>
  <c r="F127" i="10" s="1"/>
  <c r="E121" i="10"/>
  <c r="E127" i="10" s="1"/>
  <c r="D121" i="10"/>
  <c r="D127" i="10" s="1"/>
  <c r="P120" i="10"/>
  <c r="P118" i="10"/>
  <c r="P116" i="10"/>
  <c r="P114" i="10"/>
  <c r="P112" i="10"/>
  <c r="P110" i="10"/>
  <c r="P108" i="10"/>
  <c r="P106" i="10"/>
  <c r="P104" i="10"/>
  <c r="P102" i="10"/>
  <c r="P100" i="10"/>
  <c r="P98" i="10"/>
  <c r="P96" i="10"/>
  <c r="P94" i="10"/>
  <c r="P92" i="10"/>
  <c r="P90" i="10"/>
  <c r="P88" i="10"/>
  <c r="P86" i="10"/>
  <c r="P84" i="10"/>
  <c r="P82" i="10"/>
  <c r="P80" i="10"/>
  <c r="P78" i="10"/>
  <c r="P76" i="10"/>
  <c r="P74" i="10"/>
  <c r="P72" i="10"/>
  <c r="P70" i="10"/>
  <c r="P68" i="10"/>
  <c r="P66" i="10"/>
  <c r="P64" i="10"/>
  <c r="P62" i="10"/>
  <c r="P60" i="10"/>
  <c r="P58" i="10"/>
  <c r="P56" i="10"/>
  <c r="P52" i="10"/>
  <c r="P50" i="10"/>
  <c r="P48" i="10"/>
  <c r="P46" i="10"/>
  <c r="P44" i="10"/>
  <c r="P42" i="10"/>
  <c r="P38" i="10"/>
  <c r="P36" i="10"/>
  <c r="P34" i="10"/>
  <c r="P32" i="10"/>
  <c r="P30" i="10"/>
  <c r="P28" i="10"/>
  <c r="P26" i="10"/>
  <c r="P24" i="10"/>
  <c r="P22" i="10"/>
  <c r="P20" i="10"/>
  <c r="P18" i="10"/>
  <c r="P16" i="10"/>
  <c r="P14" i="10"/>
  <c r="P12" i="10"/>
  <c r="P10" i="10"/>
  <c r="P8" i="10"/>
  <c r="P6" i="10"/>
  <c r="P4" i="10"/>
  <c r="AO77" i="11" l="1"/>
  <c r="AN77" i="11"/>
  <c r="N122" i="10"/>
  <c r="O122" i="10" s="1"/>
  <c r="P121" i="10"/>
  <c r="P127" i="10" s="1"/>
  <c r="M121" i="9"/>
  <c r="M127" i="9" s="1"/>
  <c r="F122" i="9" l="1"/>
  <c r="G122" i="9" s="1"/>
  <c r="H122" i="9" s="1"/>
  <c r="I122" i="9" s="1"/>
  <c r="J122" i="9" s="1"/>
  <c r="K122" i="9" s="1"/>
  <c r="L122" i="9" s="1"/>
  <c r="M122" i="9" s="1"/>
  <c r="N122" i="9" s="1"/>
  <c r="O122" i="9" s="1"/>
  <c r="I121" i="9"/>
  <c r="I127" i="9" s="1"/>
  <c r="G125" i="9"/>
  <c r="H125" i="9" s="1"/>
  <c r="I125" i="9" s="1"/>
  <c r="J125" i="9" s="1"/>
  <c r="K125" i="9" s="1"/>
  <c r="L125" i="9" s="1"/>
  <c r="M125" i="9" s="1"/>
  <c r="N125" i="9" s="1"/>
  <c r="O125" i="9" s="1"/>
  <c r="O121" i="9" l="1"/>
  <c r="O127" i="9" s="1"/>
  <c r="N121" i="9"/>
  <c r="N127" i="9" s="1"/>
  <c r="L121" i="9"/>
  <c r="L127" i="9" s="1"/>
  <c r="K121" i="9"/>
  <c r="K127" i="9" s="1"/>
  <c r="E121" i="9" l="1"/>
  <c r="E127" i="9" s="1"/>
  <c r="F121" i="9" l="1"/>
  <c r="F127" i="9" s="1"/>
  <c r="G121" i="9"/>
  <c r="G127" i="9" s="1"/>
  <c r="H121" i="9"/>
  <c r="H127" i="9" s="1"/>
  <c r="J121" i="9"/>
  <c r="J127" i="9" s="1"/>
  <c r="D121" i="9"/>
  <c r="D127" i="9" s="1"/>
  <c r="P94" i="9" l="1"/>
  <c r="P92" i="9"/>
  <c r="P54" i="9"/>
  <c r="P46" i="9"/>
  <c r="P44" i="9"/>
  <c r="P30" i="9"/>
  <c r="P20" i="9"/>
  <c r="P32" i="9" l="1"/>
  <c r="P82" i="9" l="1"/>
  <c r="P78" i="9"/>
  <c r="P126" i="9" l="1"/>
  <c r="P4" i="9" l="1"/>
  <c r="P38" i="9" l="1"/>
  <c r="P120" i="9"/>
  <c r="P118" i="9"/>
  <c r="P116" i="9"/>
  <c r="P114" i="9"/>
  <c r="P112" i="9"/>
  <c r="P110" i="9"/>
  <c r="P108" i="9"/>
  <c r="P106" i="9"/>
  <c r="P104" i="9"/>
  <c r="P102" i="9"/>
  <c r="P100" i="9"/>
  <c r="P98" i="9"/>
  <c r="P96" i="9"/>
  <c r="P90" i="9"/>
  <c r="P88" i="9"/>
  <c r="P86" i="9"/>
  <c r="P84" i="9"/>
  <c r="P80" i="9"/>
  <c r="P76" i="9"/>
  <c r="P74" i="9"/>
  <c r="P72" i="9"/>
  <c r="P70" i="9"/>
  <c r="P68" i="9"/>
  <c r="P66" i="9"/>
  <c r="P64" i="9"/>
  <c r="P62" i="9"/>
  <c r="P60" i="9"/>
  <c r="P58" i="9"/>
  <c r="P56" i="9"/>
  <c r="P52" i="9"/>
  <c r="P50" i="9"/>
  <c r="P48" i="9"/>
  <c r="P42" i="9"/>
  <c r="P40" i="9"/>
  <c r="P36" i="9"/>
  <c r="P34" i="9"/>
  <c r="P28" i="9"/>
  <c r="P26" i="9"/>
  <c r="P24" i="9"/>
  <c r="P22" i="9"/>
  <c r="P18" i="9"/>
  <c r="P16" i="9"/>
  <c r="P14" i="9"/>
  <c r="P12" i="9"/>
  <c r="P10" i="9"/>
  <c r="P8" i="9"/>
  <c r="P6" i="9"/>
  <c r="P121" i="9" l="1"/>
  <c r="P123" i="9"/>
  <c r="P124" i="9"/>
  <c r="P100" i="8"/>
  <c r="P133" i="8"/>
  <c r="P135" i="8"/>
  <c r="P137" i="8"/>
  <c r="P139" i="8"/>
  <c r="P141" i="8"/>
  <c r="P143" i="8"/>
  <c r="P145" i="8"/>
  <c r="P147" i="8"/>
  <c r="M162" i="8"/>
  <c r="M164" i="8" s="1"/>
  <c r="D162" i="8"/>
  <c r="D164" i="8" s="1"/>
  <c r="O161" i="8"/>
  <c r="O162" i="8" s="1"/>
  <c r="O164" i="8" s="1"/>
  <c r="N161" i="8"/>
  <c r="N162" i="8" s="1"/>
  <c r="N164" i="8" s="1"/>
  <c r="L161" i="8"/>
  <c r="L162" i="8" s="1"/>
  <c r="L164" i="8" s="1"/>
  <c r="K161" i="8"/>
  <c r="K162" i="8" s="1"/>
  <c r="K164" i="8" s="1"/>
  <c r="J161" i="8"/>
  <c r="J162" i="8" s="1"/>
  <c r="J164" i="8" s="1"/>
  <c r="I161" i="8"/>
  <c r="I162" i="8" s="1"/>
  <c r="I164" i="8" s="1"/>
  <c r="H162" i="8"/>
  <c r="H163" i="8" s="1"/>
  <c r="H165" i="8" s="1"/>
  <c r="G162" i="8"/>
  <c r="G164" i="8" s="1"/>
  <c r="F162" i="8"/>
  <c r="F164" i="8" s="1"/>
  <c r="E162" i="8"/>
  <c r="E164" i="8" s="1"/>
  <c r="P159" i="8"/>
  <c r="P157" i="8"/>
  <c r="P155" i="8"/>
  <c r="P153" i="8"/>
  <c r="P151" i="8"/>
  <c r="P149" i="8"/>
  <c r="P124" i="8"/>
  <c r="P122" i="8"/>
  <c r="P120" i="8"/>
  <c r="P118" i="8"/>
  <c r="P116" i="8"/>
  <c r="P114" i="8"/>
  <c r="P112" i="8"/>
  <c r="P110" i="8"/>
  <c r="P108" i="8"/>
  <c r="P106" i="8"/>
  <c r="P104" i="8"/>
  <c r="P102" i="8"/>
  <c r="P94" i="8"/>
  <c r="P92" i="8"/>
  <c r="P90" i="8"/>
  <c r="P83" i="8"/>
  <c r="P81" i="8"/>
  <c r="P77" i="8"/>
  <c r="P75" i="8"/>
  <c r="P73" i="8"/>
  <c r="P71" i="8"/>
  <c r="P69" i="8"/>
  <c r="P67" i="8"/>
  <c r="P65" i="8"/>
  <c r="P63" i="8"/>
  <c r="P61" i="8"/>
  <c r="P59" i="8"/>
  <c r="P57" i="8"/>
  <c r="P53" i="8"/>
  <c r="P51" i="8"/>
  <c r="P49" i="8"/>
  <c r="P45" i="8"/>
  <c r="P38" i="8"/>
  <c r="P36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P4" i="8"/>
  <c r="P127" i="9" l="1"/>
  <c r="P126" i="8"/>
  <c r="P163" i="8"/>
  <c r="P161" i="8"/>
  <c r="P162" i="8"/>
  <c r="P161" i="7"/>
  <c r="P164" i="8" l="1"/>
  <c r="P4" i="7"/>
  <c r="P69" i="7"/>
  <c r="M160" i="7" l="1"/>
  <c r="M162" i="7" s="1"/>
  <c r="D160" i="7"/>
  <c r="D162" i="7" s="1"/>
  <c r="O160" i="7"/>
  <c r="O162" i="7" s="1"/>
  <c r="N160" i="7"/>
  <c r="N162" i="7" s="1"/>
  <c r="L160" i="7"/>
  <c r="L162" i="7" s="1"/>
  <c r="K160" i="7"/>
  <c r="K162" i="7" s="1"/>
  <c r="J160" i="7"/>
  <c r="J162" i="7" s="1"/>
  <c r="I160" i="7"/>
  <c r="I162" i="7" s="1"/>
  <c r="H160" i="7"/>
  <c r="H162" i="7" s="1"/>
  <c r="G160" i="7"/>
  <c r="G162" i="7" s="1"/>
  <c r="F159" i="7"/>
  <c r="F160" i="7" s="1"/>
  <c r="F162" i="7" s="1"/>
  <c r="E159" i="7"/>
  <c r="P159" i="7" l="1"/>
  <c r="E160" i="7"/>
  <c r="E162" i="7" s="1"/>
  <c r="P157" i="7"/>
  <c r="P155" i="7"/>
  <c r="P153" i="7"/>
  <c r="P151" i="7"/>
  <c r="P149" i="7"/>
  <c r="P147" i="7"/>
  <c r="P145" i="7"/>
  <c r="P143" i="7"/>
  <c r="P141" i="7"/>
  <c r="P139" i="7"/>
  <c r="P137" i="7"/>
  <c r="P135" i="7"/>
  <c r="P133" i="7"/>
  <c r="P131" i="7"/>
  <c r="P122" i="7"/>
  <c r="P120" i="7"/>
  <c r="P118" i="7"/>
  <c r="P116" i="7"/>
  <c r="P114" i="7"/>
  <c r="P112" i="7"/>
  <c r="P110" i="7"/>
  <c r="P108" i="7"/>
  <c r="P106" i="7"/>
  <c r="P104" i="7"/>
  <c r="P102" i="7"/>
  <c r="P100" i="7"/>
  <c r="P94" i="7"/>
  <c r="P92" i="7"/>
  <c r="P90" i="7"/>
  <c r="P83" i="7"/>
  <c r="P81" i="7"/>
  <c r="P77" i="7"/>
  <c r="P75" i="7"/>
  <c r="P73" i="7"/>
  <c r="P71" i="7"/>
  <c r="P67" i="7"/>
  <c r="P65" i="7"/>
  <c r="P63" i="7"/>
  <c r="P61" i="7"/>
  <c r="P59" i="7"/>
  <c r="P57" i="7"/>
  <c r="P53" i="7"/>
  <c r="P51" i="7"/>
  <c r="P49" i="7"/>
  <c r="P45" i="7"/>
  <c r="P38" i="7"/>
  <c r="P36" i="7"/>
  <c r="P32" i="7"/>
  <c r="P30" i="7"/>
  <c r="P28" i="7"/>
  <c r="P26" i="7"/>
  <c r="P24" i="7"/>
  <c r="P22" i="7"/>
  <c r="P20" i="7"/>
  <c r="P18" i="7"/>
  <c r="P16" i="7"/>
  <c r="P14" i="7"/>
  <c r="P12" i="7"/>
  <c r="P10" i="7"/>
  <c r="P8" i="7"/>
  <c r="P6" i="7"/>
  <c r="P160" i="7" l="1"/>
  <c r="P162" i="7" s="1"/>
  <c r="D144" i="6"/>
  <c r="J143" i="6"/>
  <c r="J144" i="6" s="1"/>
  <c r="J146" i="6" s="1"/>
  <c r="I143" i="6"/>
  <c r="I144" i="6" s="1"/>
  <c r="I146" i="6" s="1"/>
  <c r="H143" i="6"/>
  <c r="H144" i="6" s="1"/>
  <c r="H146" i="6" s="1"/>
  <c r="P145" i="6"/>
  <c r="M144" i="6"/>
  <c r="M146" i="6" s="1"/>
  <c r="D146" i="6"/>
  <c r="O143" i="6"/>
  <c r="O144" i="6" s="1"/>
  <c r="O146" i="6" s="1"/>
  <c r="N143" i="6"/>
  <c r="N144" i="6" s="1"/>
  <c r="N146" i="6" s="1"/>
  <c r="L143" i="6"/>
  <c r="L144" i="6" s="1"/>
  <c r="L146" i="6" s="1"/>
  <c r="K143" i="6"/>
  <c r="K144" i="6" s="1"/>
  <c r="K146" i="6" s="1"/>
  <c r="G143" i="6"/>
  <c r="G144" i="6" s="1"/>
  <c r="G146" i="6" s="1"/>
  <c r="F143" i="6"/>
  <c r="F144" i="6" s="1"/>
  <c r="F146" i="6" s="1"/>
  <c r="E143" i="6"/>
  <c r="E144" i="6" s="1"/>
  <c r="E146" i="6" s="1"/>
  <c r="P141" i="6"/>
  <c r="P139" i="6"/>
  <c r="P137" i="6"/>
  <c r="P135" i="6"/>
  <c r="P133" i="6"/>
  <c r="P131" i="6"/>
  <c r="P129" i="6"/>
  <c r="P127" i="6"/>
  <c r="P125" i="6"/>
  <c r="P123" i="6"/>
  <c r="P121" i="6"/>
  <c r="P119" i="6"/>
  <c r="P117" i="6"/>
  <c r="P115" i="6"/>
  <c r="P108" i="6"/>
  <c r="P106" i="6"/>
  <c r="P104" i="6"/>
  <c r="P102" i="6"/>
  <c r="P100" i="6"/>
  <c r="P98" i="6"/>
  <c r="P96" i="6"/>
  <c r="P94" i="6"/>
  <c r="P92" i="6"/>
  <c r="P90" i="6"/>
  <c r="P88" i="6"/>
  <c r="P86" i="6"/>
  <c r="P84" i="6"/>
  <c r="P82" i="6"/>
  <c r="P80" i="6"/>
  <c r="P78" i="6"/>
  <c r="P71" i="6"/>
  <c r="P69" i="6"/>
  <c r="P67" i="6"/>
  <c r="P65" i="6"/>
  <c r="P63" i="6"/>
  <c r="P61" i="6"/>
  <c r="P59" i="6"/>
  <c r="P57" i="6"/>
  <c r="P55" i="6"/>
  <c r="P53" i="6"/>
  <c r="P51" i="6"/>
  <c r="P49" i="6"/>
  <c r="P47" i="6"/>
  <c r="P45" i="6"/>
  <c r="P43" i="6"/>
  <c r="P41" i="6"/>
  <c r="P34" i="6"/>
  <c r="P32" i="6"/>
  <c r="P30" i="6"/>
  <c r="P28" i="6"/>
  <c r="P26" i="6"/>
  <c r="P24" i="6"/>
  <c r="P22" i="6"/>
  <c r="P20" i="6"/>
  <c r="P18" i="6"/>
  <c r="P16" i="6"/>
  <c r="P14" i="6"/>
  <c r="P12" i="6"/>
  <c r="P10" i="6"/>
  <c r="P8" i="6"/>
  <c r="P6" i="6"/>
  <c r="P4" i="6"/>
  <c r="O144" i="4"/>
  <c r="N144" i="4"/>
  <c r="L143" i="4"/>
  <c r="K143" i="4"/>
  <c r="H143" i="4"/>
  <c r="K144" i="4"/>
  <c r="L144" i="4"/>
  <c r="P143" i="6" l="1"/>
  <c r="P144" i="6"/>
  <c r="P146" i="6" s="1"/>
  <c r="M144" i="4"/>
  <c r="M146" i="4" s="1"/>
  <c r="G143" i="4"/>
  <c r="G144" i="4" s="1"/>
  <c r="G146" i="4" s="1"/>
  <c r="F143" i="4"/>
  <c r="E143" i="4"/>
  <c r="E144" i="4" s="1"/>
  <c r="E146" i="4" s="1"/>
  <c r="J144" i="4"/>
  <c r="J146" i="4" s="1"/>
  <c r="I144" i="4"/>
  <c r="I146" i="4" s="1"/>
  <c r="H144" i="4"/>
  <c r="F144" i="4"/>
  <c r="F146" i="4" s="1"/>
  <c r="K146" i="4"/>
  <c r="P145" i="4"/>
  <c r="O146" i="4"/>
  <c r="N146" i="4"/>
  <c r="L146" i="4"/>
  <c r="H146" i="4"/>
  <c r="D144" i="4"/>
  <c r="D146" i="4" s="1"/>
  <c r="P141" i="4"/>
  <c r="P139" i="4"/>
  <c r="P137" i="4"/>
  <c r="P135" i="4"/>
  <c r="P133" i="4"/>
  <c r="P131" i="4"/>
  <c r="P129" i="4"/>
  <c r="P127" i="4"/>
  <c r="P125" i="4"/>
  <c r="P123" i="4"/>
  <c r="P121" i="4"/>
  <c r="P119" i="4"/>
  <c r="P117" i="4"/>
  <c r="P115" i="4"/>
  <c r="P108" i="4"/>
  <c r="P106" i="4"/>
  <c r="P104" i="4"/>
  <c r="P102" i="4"/>
  <c r="P100" i="4"/>
  <c r="P98" i="4"/>
  <c r="P96" i="4"/>
  <c r="P94" i="4"/>
  <c r="P92" i="4"/>
  <c r="P90" i="4"/>
  <c r="P88" i="4"/>
  <c r="P86" i="4"/>
  <c r="P84" i="4"/>
  <c r="P82" i="4"/>
  <c r="P80" i="4"/>
  <c r="P78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6" i="4"/>
  <c r="P4" i="4"/>
  <c r="P18" i="2"/>
  <c r="O53" i="1"/>
  <c r="N53" i="1"/>
  <c r="M53" i="1"/>
  <c r="L53" i="1"/>
  <c r="K53" i="1"/>
  <c r="J53" i="1"/>
  <c r="I53" i="1"/>
  <c r="H53" i="1"/>
  <c r="G53" i="1"/>
  <c r="D53" i="1"/>
  <c r="E53" i="1"/>
  <c r="F53" i="1"/>
  <c r="O51" i="1"/>
  <c r="N51" i="1"/>
  <c r="M51" i="1"/>
  <c r="L51" i="1"/>
  <c r="K51" i="1"/>
  <c r="J51" i="1"/>
  <c r="I51" i="1"/>
  <c r="H51" i="1"/>
  <c r="G51" i="1"/>
  <c r="F51" i="1"/>
  <c r="E51" i="1"/>
  <c r="D51" i="1"/>
  <c r="O53" i="2"/>
  <c r="N53" i="2"/>
  <c r="M53" i="2"/>
  <c r="L53" i="2"/>
  <c r="K53" i="2"/>
  <c r="J53" i="2"/>
  <c r="I53" i="2"/>
  <c r="D53" i="2"/>
  <c r="E53" i="2"/>
  <c r="F53" i="2"/>
  <c r="G53" i="2"/>
  <c r="H53" i="2"/>
  <c r="O55" i="2"/>
  <c r="N55" i="2"/>
  <c r="M55" i="2"/>
  <c r="L55" i="2"/>
  <c r="K55" i="2"/>
  <c r="J55" i="2"/>
  <c r="I55" i="2"/>
  <c r="H55" i="2"/>
  <c r="G55" i="2"/>
  <c r="F55" i="2"/>
  <c r="E55" i="2"/>
  <c r="D55" i="2"/>
  <c r="P45" i="2"/>
  <c r="P51" i="2"/>
  <c r="P30" i="2"/>
  <c r="L143" i="3"/>
  <c r="L145" i="3" s="1"/>
  <c r="K143" i="3"/>
  <c r="K145" i="3" s="1"/>
  <c r="D143" i="3"/>
  <c r="D145" i="3" s="1"/>
  <c r="O291" i="3"/>
  <c r="O293" i="3" s="1"/>
  <c r="N291" i="3"/>
  <c r="N293" i="3" s="1"/>
  <c r="M291" i="3"/>
  <c r="M293" i="3" s="1"/>
  <c r="L291" i="3"/>
  <c r="L293" i="3" s="1"/>
  <c r="K291" i="3"/>
  <c r="K293" i="3" s="1"/>
  <c r="J291" i="3"/>
  <c r="J293" i="3" s="1"/>
  <c r="I291" i="3"/>
  <c r="I293" i="3" s="1"/>
  <c r="G291" i="3"/>
  <c r="G293" i="3" s="1"/>
  <c r="H291" i="3"/>
  <c r="H293" i="3" s="1"/>
  <c r="F291" i="3"/>
  <c r="F293" i="3" s="1"/>
  <c r="D291" i="3"/>
  <c r="D293" i="3" s="1"/>
  <c r="H143" i="3"/>
  <c r="H145" i="3" s="1"/>
  <c r="E291" i="3"/>
  <c r="E293" i="3" s="1"/>
  <c r="P440" i="3"/>
  <c r="O439" i="3"/>
  <c r="O441" i="3" s="1"/>
  <c r="N439" i="3"/>
  <c r="N441" i="3" s="1"/>
  <c r="M439" i="3"/>
  <c r="M441" i="3" s="1"/>
  <c r="L439" i="3"/>
  <c r="L441" i="3" s="1"/>
  <c r="K439" i="3"/>
  <c r="K441" i="3" s="1"/>
  <c r="J439" i="3"/>
  <c r="J441" i="3" s="1"/>
  <c r="I439" i="3"/>
  <c r="I441" i="3" s="1"/>
  <c r="H439" i="3"/>
  <c r="H441" i="3" s="1"/>
  <c r="G439" i="3"/>
  <c r="G441" i="3" s="1"/>
  <c r="F439" i="3"/>
  <c r="F441" i="3" s="1"/>
  <c r="E439" i="3"/>
  <c r="E441" i="3" s="1"/>
  <c r="D439" i="3"/>
  <c r="D441" i="3" s="1"/>
  <c r="P438" i="3"/>
  <c r="P436" i="3"/>
  <c r="P434" i="3"/>
  <c r="P432" i="3"/>
  <c r="P430" i="3"/>
  <c r="P428" i="3"/>
  <c r="P426" i="3"/>
  <c r="P424" i="3"/>
  <c r="P422" i="3"/>
  <c r="P420" i="3"/>
  <c r="P418" i="3"/>
  <c r="P416" i="3"/>
  <c r="P414" i="3"/>
  <c r="P412" i="3"/>
  <c r="P410" i="3"/>
  <c r="P403" i="3"/>
  <c r="P401" i="3"/>
  <c r="P399" i="3"/>
  <c r="P397" i="3"/>
  <c r="P395" i="3"/>
  <c r="P393" i="3"/>
  <c r="P391" i="3"/>
  <c r="P389" i="3"/>
  <c r="P387" i="3"/>
  <c r="P385" i="3"/>
  <c r="P383" i="3"/>
  <c r="P381" i="3"/>
  <c r="P379" i="3"/>
  <c r="P377" i="3"/>
  <c r="P375" i="3"/>
  <c r="P373" i="3"/>
  <c r="P366" i="3"/>
  <c r="P364" i="3"/>
  <c r="P362" i="3"/>
  <c r="P360" i="3"/>
  <c r="P358" i="3"/>
  <c r="P356" i="3"/>
  <c r="P354" i="3"/>
  <c r="P352" i="3"/>
  <c r="P350" i="3"/>
  <c r="P348" i="3"/>
  <c r="P346" i="3"/>
  <c r="P344" i="3"/>
  <c r="P342" i="3"/>
  <c r="P340" i="3"/>
  <c r="P338" i="3"/>
  <c r="P336" i="3"/>
  <c r="P329" i="3"/>
  <c r="P327" i="3"/>
  <c r="P325" i="3"/>
  <c r="P323" i="3"/>
  <c r="P321" i="3"/>
  <c r="P319" i="3"/>
  <c r="P317" i="3"/>
  <c r="P315" i="3"/>
  <c r="P313" i="3"/>
  <c r="P311" i="3"/>
  <c r="P309" i="3"/>
  <c r="P307" i="3"/>
  <c r="P305" i="3"/>
  <c r="P303" i="3"/>
  <c r="P301" i="3"/>
  <c r="P299" i="3"/>
  <c r="P292" i="3"/>
  <c r="P290" i="3"/>
  <c r="P288" i="3"/>
  <c r="P286" i="3"/>
  <c r="P284" i="3"/>
  <c r="P282" i="3"/>
  <c r="P280" i="3"/>
  <c r="P278" i="3"/>
  <c r="P276" i="3"/>
  <c r="P274" i="3"/>
  <c r="P272" i="3"/>
  <c r="P270" i="3"/>
  <c r="P268" i="3"/>
  <c r="P266" i="3"/>
  <c r="P264" i="3"/>
  <c r="P262" i="3"/>
  <c r="P255" i="3"/>
  <c r="P253" i="3"/>
  <c r="P251" i="3"/>
  <c r="P249" i="3"/>
  <c r="P247" i="3"/>
  <c r="P245" i="3"/>
  <c r="P243" i="3"/>
  <c r="P241" i="3"/>
  <c r="P239" i="3"/>
  <c r="P237" i="3"/>
  <c r="P235" i="3"/>
  <c r="P233" i="3"/>
  <c r="P231" i="3"/>
  <c r="P229" i="3"/>
  <c r="P227" i="3"/>
  <c r="P225" i="3"/>
  <c r="P218" i="3"/>
  <c r="P216" i="3"/>
  <c r="P214" i="3"/>
  <c r="P212" i="3"/>
  <c r="P210" i="3"/>
  <c r="P208" i="3"/>
  <c r="P206" i="3"/>
  <c r="P204" i="3"/>
  <c r="P202" i="3"/>
  <c r="P200" i="3"/>
  <c r="P198" i="3"/>
  <c r="P196" i="3"/>
  <c r="P194" i="3"/>
  <c r="P192" i="3"/>
  <c r="P190" i="3"/>
  <c r="P188" i="3"/>
  <c r="P181" i="3"/>
  <c r="P179" i="3"/>
  <c r="P177" i="3"/>
  <c r="P175" i="3"/>
  <c r="P173" i="3"/>
  <c r="P171" i="3"/>
  <c r="P169" i="3"/>
  <c r="P167" i="3"/>
  <c r="P165" i="3"/>
  <c r="P163" i="3"/>
  <c r="P161" i="3"/>
  <c r="P159" i="3"/>
  <c r="P157" i="3"/>
  <c r="P155" i="3"/>
  <c r="P153" i="3"/>
  <c r="P151" i="3"/>
  <c r="P144" i="3"/>
  <c r="O143" i="3"/>
  <c r="O145" i="3" s="1"/>
  <c r="N143" i="3"/>
  <c r="N145" i="3" s="1"/>
  <c r="M143" i="3"/>
  <c r="M145" i="3" s="1"/>
  <c r="J143" i="3"/>
  <c r="J145" i="3" s="1"/>
  <c r="I143" i="3"/>
  <c r="I145" i="3" s="1"/>
  <c r="G143" i="3"/>
  <c r="G145" i="3" s="1"/>
  <c r="F143" i="3"/>
  <c r="F145" i="3" s="1"/>
  <c r="E143" i="3"/>
  <c r="E145" i="3" s="1"/>
  <c r="P142" i="3"/>
  <c r="P140" i="3"/>
  <c r="P138" i="3"/>
  <c r="P136" i="3"/>
  <c r="P134" i="3"/>
  <c r="P132" i="3"/>
  <c r="P130" i="3"/>
  <c r="P128" i="3"/>
  <c r="P126" i="3"/>
  <c r="P124" i="3"/>
  <c r="P122" i="3"/>
  <c r="P120" i="3"/>
  <c r="P118" i="3"/>
  <c r="P116" i="3"/>
  <c r="P114" i="3"/>
  <c r="P107" i="3"/>
  <c r="P105" i="3"/>
  <c r="P103" i="3"/>
  <c r="P101" i="3"/>
  <c r="P99" i="3"/>
  <c r="P97" i="3"/>
  <c r="P95" i="3"/>
  <c r="P93" i="3"/>
  <c r="P91" i="3"/>
  <c r="P89" i="3"/>
  <c r="P87" i="3"/>
  <c r="P85" i="3"/>
  <c r="P83" i="3"/>
  <c r="P81" i="3"/>
  <c r="P79" i="3"/>
  <c r="P77" i="3"/>
  <c r="P70" i="3"/>
  <c r="P68" i="3"/>
  <c r="P66" i="3"/>
  <c r="P64" i="3"/>
  <c r="P62" i="3"/>
  <c r="P60" i="3"/>
  <c r="P58" i="3"/>
  <c r="P56" i="3"/>
  <c r="P54" i="3"/>
  <c r="P52" i="3"/>
  <c r="P50" i="3"/>
  <c r="P48" i="3"/>
  <c r="P46" i="3"/>
  <c r="P44" i="3"/>
  <c r="P42" i="3"/>
  <c r="P40" i="3"/>
  <c r="P34" i="3"/>
  <c r="P32" i="3"/>
  <c r="P30" i="3"/>
  <c r="P28" i="3"/>
  <c r="P26" i="3"/>
  <c r="P24" i="3"/>
  <c r="P22" i="3"/>
  <c r="P20" i="3"/>
  <c r="P18" i="3"/>
  <c r="P16" i="3"/>
  <c r="P14" i="3"/>
  <c r="P12" i="3"/>
  <c r="P10" i="3"/>
  <c r="P8" i="3"/>
  <c r="P6" i="3"/>
  <c r="P4" i="3"/>
  <c r="P54" i="2"/>
  <c r="P52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1" i="2"/>
  <c r="P10" i="2"/>
  <c r="P9" i="2"/>
  <c r="P8" i="2"/>
  <c r="P7" i="2"/>
  <c r="P6" i="2"/>
  <c r="P5" i="2"/>
  <c r="P4" i="2"/>
  <c r="P3" i="2"/>
  <c r="P22" i="1"/>
  <c r="P14" i="1"/>
  <c r="P23" i="1"/>
  <c r="P7" i="1"/>
  <c r="P16" i="1"/>
  <c r="P52" i="1"/>
  <c r="P49" i="1"/>
  <c r="P143" i="4" l="1"/>
  <c r="P53" i="2"/>
  <c r="P55" i="2" s="1"/>
  <c r="P144" i="4"/>
  <c r="P146" i="4" s="1"/>
  <c r="P143" i="3"/>
  <c r="P145" i="3" s="1"/>
  <c r="P439" i="3"/>
  <c r="P441" i="3" s="1"/>
  <c r="P291" i="3"/>
  <c r="P293" i="3" s="1"/>
  <c r="P48" i="1"/>
  <c r="P47" i="1"/>
  <c r="P46" i="1"/>
  <c r="P45" i="1"/>
  <c r="P44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1" i="1"/>
  <c r="P20" i="1"/>
  <c r="P19" i="1"/>
  <c r="P18" i="1"/>
  <c r="P17" i="1"/>
  <c r="P15" i="1"/>
  <c r="P13" i="1"/>
  <c r="P11" i="1"/>
  <c r="P10" i="1"/>
  <c r="P9" i="1"/>
  <c r="P8" i="1"/>
  <c r="P6" i="1"/>
  <c r="P5" i="1"/>
  <c r="P4" i="1"/>
  <c r="P3" i="1"/>
  <c r="P51" i="1" l="1"/>
  <c r="P53" i="1" s="1"/>
</calcChain>
</file>

<file path=xl/sharedStrings.xml><?xml version="1.0" encoding="utf-8"?>
<sst xmlns="http://schemas.openxmlformats.org/spreadsheetml/2006/main" count="1395" uniqueCount="168">
  <si>
    <t>№ п/п</t>
  </si>
  <si>
    <t>Ф.И.О.</t>
  </si>
  <si>
    <t>№ участка</t>
  </si>
  <si>
    <t>июль</t>
  </si>
  <si>
    <t>август</t>
  </si>
  <si>
    <t>сентябрь</t>
  </si>
  <si>
    <t>октябрь</t>
  </si>
  <si>
    <t>ноябрь</t>
  </si>
  <si>
    <t>декабрь</t>
  </si>
  <si>
    <t>Атрашевич М.С.</t>
  </si>
  <si>
    <t>Итого за год</t>
  </si>
  <si>
    <t>Иофе С.Г.</t>
  </si>
  <si>
    <t>Дернович С.Т.</t>
  </si>
  <si>
    <t>Климович Е.Л.</t>
  </si>
  <si>
    <t>Климович С.В.</t>
  </si>
  <si>
    <t>Денисова О.В.</t>
  </si>
  <si>
    <t>Байкова Т.И.</t>
  </si>
  <si>
    <t>Лойко Ю.В.</t>
  </si>
  <si>
    <t>Зюмченко В.И.</t>
  </si>
  <si>
    <t>Никанович В.К.</t>
  </si>
  <si>
    <t>Шенштайнер Т.Н.</t>
  </si>
  <si>
    <t>Попкова Т.Г.</t>
  </si>
  <si>
    <t>Шкуринова В.И.</t>
  </si>
  <si>
    <t>Русецкий В.К.</t>
  </si>
  <si>
    <t>Алексюк И.П.</t>
  </si>
  <si>
    <t>Машаракина И.Ф.</t>
  </si>
  <si>
    <t>Слесарева Н.А.</t>
  </si>
  <si>
    <t>Головчиц В.С.</t>
  </si>
  <si>
    <t>Кухоренок Н.А.</t>
  </si>
  <si>
    <t>Данченко В.М.</t>
  </si>
  <si>
    <t>Гришкевич</t>
  </si>
  <si>
    <t>Савик А.А.</t>
  </si>
  <si>
    <t>Рудой В.И.</t>
  </si>
  <si>
    <t>Гейно И.П.</t>
  </si>
  <si>
    <t>Шамаль Т.В.</t>
  </si>
  <si>
    <t>Воеводов О.В.</t>
  </si>
  <si>
    <t>Захарова Т.В.</t>
  </si>
  <si>
    <t>Витковская Д.В.</t>
  </si>
  <si>
    <t>Босяков В.К.</t>
  </si>
  <si>
    <t>Пихутин М.А.</t>
  </si>
  <si>
    <t>Протасеня Т.П.</t>
  </si>
  <si>
    <t>Першукевич Н.П.</t>
  </si>
  <si>
    <t>Першукевич Л.К.</t>
  </si>
  <si>
    <t>Назарова Т.С.</t>
  </si>
  <si>
    <t>Миронюк О.Г.</t>
  </si>
  <si>
    <t>Пискунов В.Н.</t>
  </si>
  <si>
    <t>Малашенко В.В.</t>
  </si>
  <si>
    <t>Никуленков В.А.</t>
  </si>
  <si>
    <t>Водонопорная башня</t>
  </si>
  <si>
    <t>Оплачено по счет-квитанции</t>
  </si>
  <si>
    <t>Разность</t>
  </si>
  <si>
    <t>Составил:                                                             С.В. Климович</t>
  </si>
  <si>
    <t>Таганович Е.В. (Зуева)</t>
  </si>
  <si>
    <t>Дыко Е.А. (дом)</t>
  </si>
  <si>
    <t>Дыко Е.А. (сарай)</t>
  </si>
  <si>
    <t>апрель</t>
  </si>
  <si>
    <t>май</t>
  </si>
  <si>
    <t>июнь</t>
  </si>
  <si>
    <t>январь</t>
  </si>
  <si>
    <t>февраль</t>
  </si>
  <si>
    <t>март</t>
  </si>
  <si>
    <t>Зыгмантович Т.И.</t>
  </si>
  <si>
    <t>Вайтеховский А.И.</t>
  </si>
  <si>
    <r>
      <t xml:space="preserve">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  Расход электроэнергии по месяцам за 2012 год</t>
    </r>
  </si>
  <si>
    <t>Славщик М.И.</t>
  </si>
  <si>
    <t>Ленько П.М.</t>
  </si>
  <si>
    <t>Трипутень А.И.</t>
  </si>
  <si>
    <t>"_05" __января_ 2013 г.</t>
  </si>
  <si>
    <r>
      <t xml:space="preserve">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  Расход электроэнергии по месяцам за 2013 год</t>
    </r>
  </si>
  <si>
    <t>№ участка.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</si>
  <si>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</si>
  <si>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</si>
  <si>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</si>
  <si>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</si>
  <si>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</si>
  <si>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</si>
  <si>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</si>
  <si>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</si>
  <si>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</si>
  <si>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</si>
  <si>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</si>
  <si>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Ноябрь</t>
  </si>
  <si>
    <r>
      <t xml:space="preserve">     </t>
    </r>
    <r>
      <rPr>
        <b/>
        <sz val="11"/>
        <color theme="1"/>
        <rFont val="Calibri"/>
        <family val="2"/>
        <charset val="204"/>
        <scheme val="minor"/>
      </rPr>
      <t xml:space="preserve"> Расход электроэнергии по месяцам за 2012г.</t>
    </r>
  </si>
  <si>
    <t xml:space="preserve">Подгайская </t>
  </si>
  <si>
    <t>Водонапорная башня</t>
  </si>
  <si>
    <t>Расход по факту</t>
  </si>
  <si>
    <t>Расход по счетчику</t>
  </si>
  <si>
    <r>
      <t xml:space="preserve">     </t>
    </r>
    <r>
      <rPr>
        <b/>
        <sz val="11"/>
        <color theme="1"/>
        <rFont val="Calibri"/>
        <family val="2"/>
        <charset val="204"/>
        <scheme val="minor"/>
      </rPr>
      <t xml:space="preserve"> Расход электроэнергии по месяцам за 2013г.</t>
    </r>
  </si>
  <si>
    <r>
      <t xml:space="preserve">     </t>
    </r>
    <r>
      <rPr>
        <b/>
        <sz val="11"/>
        <color theme="1"/>
        <rFont val="Calibri"/>
        <family val="2"/>
        <charset val="204"/>
        <scheme val="minor"/>
      </rPr>
      <t xml:space="preserve"> Расход электроэнергии по месяцам за 2014г.</t>
    </r>
  </si>
  <si>
    <t>29.0912</t>
  </si>
  <si>
    <t>Марцинкевич Н.А.</t>
  </si>
  <si>
    <t>Расход  за год</t>
  </si>
  <si>
    <t>Расход за год</t>
  </si>
  <si>
    <t>Акимова Т.А.</t>
  </si>
  <si>
    <t>"01" __01__ 2014 г.</t>
  </si>
  <si>
    <t>Зинзиров Б.А.</t>
  </si>
  <si>
    <t>Захарова И.В.</t>
  </si>
  <si>
    <r>
      <t xml:space="preserve">     </t>
    </r>
    <r>
      <rPr>
        <b/>
        <sz val="11"/>
        <color theme="1"/>
        <rFont val="Calibri"/>
        <family val="2"/>
        <charset val="204"/>
        <scheme val="minor"/>
      </rPr>
      <t xml:space="preserve"> Расход электроэнергии по месяцам за 2015г.</t>
    </r>
  </si>
  <si>
    <t>Башня, 2014г.</t>
  </si>
  <si>
    <r>
      <t xml:space="preserve">     </t>
    </r>
    <r>
      <rPr>
        <b/>
        <sz val="11"/>
        <color theme="1"/>
        <rFont val="Calibri"/>
        <family val="2"/>
        <charset val="204"/>
        <scheme val="minor"/>
      </rPr>
      <t xml:space="preserve"> Расход электроэнергии по месяцам за 2016г.</t>
    </r>
  </si>
  <si>
    <t>Башня, 2016г.</t>
  </si>
  <si>
    <t>Толкачев А.А.</t>
  </si>
  <si>
    <t>Дроздов А.В.</t>
  </si>
  <si>
    <t>Королевич А.С.</t>
  </si>
  <si>
    <t>Сушкевич В.В.</t>
  </si>
  <si>
    <t>Ярмолкевич О.П.</t>
  </si>
  <si>
    <t>Захаренкова Н.А.</t>
  </si>
  <si>
    <t>Иванов М.В</t>
  </si>
  <si>
    <t>Егорова О.</t>
  </si>
  <si>
    <t>Головацкая Т.Г.</t>
  </si>
  <si>
    <t>Черникова  Н.В.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</si>
  <si>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</si>
  <si>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Медведева  И.А.</t>
  </si>
  <si>
    <t xml:space="preserve"> </t>
  </si>
  <si>
    <r>
      <t xml:space="preserve">     </t>
    </r>
    <r>
      <rPr>
        <b/>
        <sz val="11"/>
        <color theme="1"/>
        <rFont val="Calibri"/>
        <family val="2"/>
        <charset val="204"/>
        <scheme val="minor"/>
      </rPr>
      <t xml:space="preserve"> Расход  и оплата  членами  с/товарищества электроэнергии по месяцам за 2017г.</t>
    </r>
  </si>
  <si>
    <t>ИТОГО: килловат</t>
  </si>
  <si>
    <t>Байков В.П.</t>
  </si>
  <si>
    <t>Гейно Д.С.</t>
  </si>
  <si>
    <t>Показания общего счетчика</t>
  </si>
  <si>
    <t>Потери электроэнергии (Квт) оплочены из членских взносов</t>
  </si>
  <si>
    <t>Расход(Квт) по факту оплаты членами тов.</t>
  </si>
  <si>
    <t>Расход (Квт) общего  счетчика</t>
  </si>
  <si>
    <t xml:space="preserve">В т.ч. (Квт.)потребление водонапорной башней </t>
  </si>
  <si>
    <t>Показания счетчика водонапорной башни</t>
  </si>
  <si>
    <r>
      <rPr>
        <b/>
        <i/>
        <sz val="11"/>
        <color rgb="FFFF0000"/>
        <rFont val="Times New Roman"/>
        <family val="1"/>
        <charset val="204"/>
      </rPr>
      <t>Неоплочено</t>
    </r>
    <r>
      <rPr>
        <b/>
        <i/>
        <sz val="11"/>
        <color theme="1"/>
        <rFont val="Times New Roman"/>
        <family val="1"/>
        <charset val="204"/>
      </rPr>
      <t>/</t>
    </r>
    <r>
      <rPr>
        <b/>
        <i/>
        <sz val="11"/>
        <rFont val="Times New Roman"/>
        <family val="1"/>
        <charset val="204"/>
      </rPr>
      <t>Переплата( Квт.) ежемесячно</t>
    </r>
  </si>
  <si>
    <t>Вайтеховский А.И. (дом)</t>
  </si>
  <si>
    <t>Жилинская Ю.</t>
  </si>
  <si>
    <r>
      <t xml:space="preserve">     </t>
    </r>
    <r>
      <rPr>
        <b/>
        <sz val="11"/>
        <color theme="1"/>
        <rFont val="Times New Roman"/>
        <family val="1"/>
        <charset val="204"/>
      </rPr>
      <t xml:space="preserve"> Расход  и оплата  членами  с/товарищества электроэнергии по месяцам за 2020г.</t>
    </r>
  </si>
  <si>
    <t>Филипенко А.А.</t>
  </si>
  <si>
    <t>Пшебик Е.Г.</t>
  </si>
  <si>
    <t>Кашуба Е.П.</t>
  </si>
  <si>
    <t>01-28.10.20</t>
  </si>
  <si>
    <r>
      <t xml:space="preserve">     </t>
    </r>
    <r>
      <rPr>
        <b/>
        <sz val="11"/>
        <color theme="1"/>
        <rFont val="Times New Roman"/>
        <family val="1"/>
        <charset val="204"/>
      </rPr>
      <t xml:space="preserve"> Расход  и оплата  членами  с/товарищества электроэнергии по месяцам за 2021г.</t>
    </r>
  </si>
  <si>
    <t>Миськевич К.А.</t>
  </si>
  <si>
    <t>Галина Г</t>
  </si>
  <si>
    <t>02-23.08.21</t>
  </si>
  <si>
    <t>Королевич 41</t>
  </si>
  <si>
    <t>Гапоненко П.Г.</t>
  </si>
  <si>
    <t>Пархатская Н.</t>
  </si>
  <si>
    <t>01-06.10.2021</t>
  </si>
  <si>
    <t>Вайтеховская Э.М.</t>
  </si>
  <si>
    <t>дата</t>
  </si>
  <si>
    <t>Квт</t>
  </si>
  <si>
    <t>сумма</t>
  </si>
  <si>
    <r>
      <t xml:space="preserve">     </t>
    </r>
    <r>
      <rPr>
        <b/>
        <sz val="14"/>
        <color theme="1"/>
        <rFont val="Times New Roman"/>
        <family val="1"/>
        <charset val="204"/>
      </rPr>
      <t xml:space="preserve"> Расход  и оплата  членами  с/товарищества электроэнергии по месяцам за 2022г.</t>
    </r>
  </si>
  <si>
    <r>
      <rPr>
        <b/>
        <i/>
        <sz val="14"/>
        <color rgb="FFFF0000"/>
        <rFont val="Times New Roman"/>
        <family val="1"/>
        <charset val="204"/>
      </rPr>
      <t>Неоплочено</t>
    </r>
    <r>
      <rPr>
        <b/>
        <i/>
        <sz val="14"/>
        <color theme="1"/>
        <rFont val="Times New Roman"/>
        <family val="1"/>
        <charset val="204"/>
      </rPr>
      <t>/</t>
    </r>
    <r>
      <rPr>
        <b/>
        <i/>
        <sz val="14"/>
        <rFont val="Times New Roman"/>
        <family val="1"/>
        <charset val="204"/>
      </rPr>
      <t>Переплата( Квт.) ежемесячно</t>
    </r>
  </si>
  <si>
    <t>Шалковская Л.</t>
  </si>
  <si>
    <t>Исмагулова А.А.</t>
  </si>
  <si>
    <t>Подгайская Л.И.</t>
  </si>
  <si>
    <t>Итого за год         Квт</t>
  </si>
  <si>
    <t>Итого за год        сумма</t>
  </si>
  <si>
    <t>15,21,22.03.2022</t>
  </si>
  <si>
    <t>11,21.03.2022</t>
  </si>
  <si>
    <t>Конюшенко П.С.</t>
  </si>
  <si>
    <t>08-28.05.22</t>
  </si>
  <si>
    <t>Журавлева Т.Н.</t>
  </si>
  <si>
    <t>18-21.06.22</t>
  </si>
  <si>
    <t>Ростова Н.В.</t>
  </si>
  <si>
    <t>08-18.08.2022</t>
  </si>
  <si>
    <t>03-31.08.2022</t>
  </si>
  <si>
    <t>Гражевская Н.В.</t>
  </si>
  <si>
    <t>10-12.10.2022</t>
  </si>
  <si>
    <t>17-22.10.2022</t>
  </si>
  <si>
    <t>07-08.11.22</t>
  </si>
  <si>
    <t>10-30.12.2022</t>
  </si>
  <si>
    <r>
      <t xml:space="preserve">     </t>
    </r>
    <r>
      <rPr>
        <b/>
        <sz val="14"/>
        <color theme="1"/>
        <rFont val="Times New Roman"/>
        <family val="1"/>
        <charset val="204"/>
      </rPr>
      <t xml:space="preserve"> Расход  и оплата  членами  с/товарищества электроэнергии по месяцам за 2023г.</t>
    </r>
  </si>
  <si>
    <t>Боярчук И.</t>
  </si>
  <si>
    <t>Гражевский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</si>
</sst>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;[Red]\-0.00\ "/>
    <numFmt numFmtId="165" formatCode="#,##0.00\ _₽;[Red]#,##0.00\ _₽"/>
    <numFmt numFmtId="166" formatCode="0.00;[Red]0.00"/>
  </numFmts>
  <fonts count="3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1"/>
      <color rgb="FF7030A0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1" fillId="0" borderId="1" xfId="0" applyFont="1" applyBorder="1"/>
    <xf numFmtId="0" fontId="4" fillId="3" borderId="1" xfId="0" applyFont="1" applyFill="1" applyBorder="1"/>
    <xf numFmtId="0" fontId="1" fillId="0" borderId="0" xfId="0" applyFont="1"/>
    <xf numFmtId="0" fontId="1" fillId="2" borderId="1" xfId="0" applyFont="1" applyFill="1" applyBorder="1"/>
    <xf numFmtId="0" fontId="0" fillId="4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1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0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164" fontId="24" fillId="0" borderId="1" xfId="0" applyNumberFormat="1" applyFont="1" applyBorder="1"/>
    <xf numFmtId="0" fontId="14" fillId="4" borderId="1" xfId="0" applyFont="1" applyFill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vertical="center"/>
    </xf>
    <xf numFmtId="0" fontId="21" fillId="0" borderId="0" xfId="0" applyFont="1"/>
    <xf numFmtId="0" fontId="20" fillId="0" borderId="3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4" fontId="21" fillId="4" borderId="1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14" fontId="21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/>
    </xf>
    <xf numFmtId="0" fontId="21" fillId="0" borderId="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0" fillId="2" borderId="1" xfId="0" applyFont="1" applyFill="1" applyBorder="1"/>
    <xf numFmtId="0" fontId="20" fillId="2" borderId="1" xfId="0" applyFont="1" applyFill="1" applyBorder="1"/>
    <xf numFmtId="0" fontId="21" fillId="2" borderId="1" xfId="0" applyFont="1" applyFill="1" applyBorder="1"/>
    <xf numFmtId="164" fontId="24" fillId="2" borderId="1" xfId="0" applyNumberFormat="1" applyFont="1" applyFill="1" applyBorder="1"/>
    <xf numFmtId="165" fontId="18" fillId="2" borderId="1" xfId="0" applyNumberFormat="1" applyFont="1" applyFill="1" applyBorder="1"/>
    <xf numFmtId="166" fontId="21" fillId="2" borderId="1" xfId="0" applyNumberFormat="1" applyFont="1" applyFill="1" applyBorder="1" applyAlignment="1">
      <alignment horizontal="center" vertical="center"/>
    </xf>
    <xf numFmtId="166" fontId="21" fillId="4" borderId="1" xfId="0" applyNumberFormat="1" applyFont="1" applyFill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/>
    </xf>
    <xf numFmtId="14" fontId="32" fillId="0" borderId="1" xfId="0" applyNumberFormat="1" applyFont="1" applyBorder="1" applyAlignment="1">
      <alignment horizontal="center" vertical="center"/>
    </xf>
    <xf numFmtId="166" fontId="33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37" workbookViewId="0">
      <selection activeCell="B67" sqref="B67"/>
    </sheetView>
  </sheetViews>
  <sheetFormatPr defaultRowHeight="15" x14ac:dyDescent="0.25"/>
  <cols>
    <col min="1" max="1" width="7.28515625" customWidth="1"/>
    <col min="2" max="2" width="22.7109375" customWidth="1"/>
    <col min="4" max="4" width="7.140625" customWidth="1"/>
    <col min="5" max="5" width="8.140625" customWidth="1"/>
    <col min="6" max="6" width="5.5703125" customWidth="1"/>
    <col min="7" max="7" width="7.5703125" customWidth="1"/>
    <col min="8" max="8" width="5.85546875" customWidth="1"/>
    <col min="9" max="9" width="6.28515625" customWidth="1"/>
    <col min="10" max="10" width="6.85546875" customWidth="1"/>
    <col min="11" max="11" width="7" customWidth="1"/>
    <col min="16" max="16" width="11.28515625" customWidth="1"/>
  </cols>
  <sheetData>
    <row r="1" spans="1:16" x14ac:dyDescent="0.25">
      <c r="A1" s="95" t="s">
        <v>0</v>
      </c>
      <c r="B1" s="95" t="s">
        <v>1</v>
      </c>
      <c r="C1" s="97" t="s">
        <v>2</v>
      </c>
      <c r="D1" s="99" t="s">
        <v>63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  <c r="P1" s="93" t="s">
        <v>10</v>
      </c>
    </row>
    <row r="2" spans="1:16" x14ac:dyDescent="0.25">
      <c r="A2" s="96"/>
      <c r="B2" s="96"/>
      <c r="C2" s="98"/>
      <c r="D2" s="13" t="s">
        <v>58</v>
      </c>
      <c r="E2" s="13" t="s">
        <v>59</v>
      </c>
      <c r="F2" s="13" t="s">
        <v>60</v>
      </c>
      <c r="G2" s="13" t="s">
        <v>55</v>
      </c>
      <c r="H2" s="13" t="s">
        <v>56</v>
      </c>
      <c r="I2" s="13" t="s">
        <v>57</v>
      </c>
      <c r="J2" s="2" t="s">
        <v>3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P2" s="94"/>
    </row>
    <row r="3" spans="1:16" x14ac:dyDescent="0.25">
      <c r="A3" s="3">
        <v>1</v>
      </c>
      <c r="B3" s="1" t="s">
        <v>9</v>
      </c>
      <c r="C3" s="12">
        <v>3</v>
      </c>
      <c r="D3" s="7">
        <v>10</v>
      </c>
      <c r="E3" s="7">
        <v>10</v>
      </c>
      <c r="F3" s="7">
        <v>10</v>
      </c>
      <c r="G3" s="7">
        <v>10</v>
      </c>
      <c r="H3" s="7">
        <v>1</v>
      </c>
      <c r="I3" s="7"/>
      <c r="J3" s="1">
        <v>5</v>
      </c>
      <c r="K3" s="1">
        <v>18</v>
      </c>
      <c r="L3" s="1"/>
      <c r="M3" s="1"/>
      <c r="N3" s="1"/>
      <c r="O3" s="1"/>
      <c r="P3" s="6">
        <f t="shared" ref="P3:P11" si="0">SUM(D3:O3)</f>
        <v>64</v>
      </c>
    </row>
    <row r="4" spans="1:16" x14ac:dyDescent="0.25">
      <c r="A4" s="4">
        <v>2</v>
      </c>
      <c r="B4" s="1" t="s">
        <v>11</v>
      </c>
      <c r="C4" s="12">
        <v>4</v>
      </c>
      <c r="D4" s="7">
        <v>10</v>
      </c>
      <c r="E4" s="7">
        <v>10</v>
      </c>
      <c r="F4" s="7">
        <v>17</v>
      </c>
      <c r="G4" s="7">
        <v>10</v>
      </c>
      <c r="H4" s="7">
        <v>17</v>
      </c>
      <c r="I4" s="7">
        <v>28</v>
      </c>
      <c r="J4" s="1">
        <v>39</v>
      </c>
      <c r="K4" s="1">
        <v>49</v>
      </c>
      <c r="L4" s="1">
        <v>11</v>
      </c>
      <c r="M4" s="1"/>
      <c r="N4" s="1"/>
      <c r="O4" s="1"/>
      <c r="P4" s="6">
        <f t="shared" si="0"/>
        <v>191</v>
      </c>
    </row>
    <row r="5" spans="1:16" x14ac:dyDescent="0.25">
      <c r="A5" s="4">
        <v>3</v>
      </c>
      <c r="B5" s="1" t="s">
        <v>52</v>
      </c>
      <c r="C5" s="12">
        <v>5</v>
      </c>
      <c r="D5" s="7">
        <v>10</v>
      </c>
      <c r="E5" s="7">
        <v>10</v>
      </c>
      <c r="F5" s="7">
        <v>10</v>
      </c>
      <c r="G5" s="7">
        <v>36</v>
      </c>
      <c r="H5" s="7">
        <v>18</v>
      </c>
      <c r="I5" s="7"/>
      <c r="J5" s="1"/>
      <c r="K5" s="1">
        <v>200</v>
      </c>
      <c r="L5" s="1"/>
      <c r="M5" s="1"/>
      <c r="N5" s="1"/>
      <c r="O5" s="1"/>
      <c r="P5" s="6">
        <f t="shared" si="0"/>
        <v>284</v>
      </c>
    </row>
    <row r="6" spans="1:16" x14ac:dyDescent="0.25">
      <c r="A6" s="4">
        <v>4</v>
      </c>
      <c r="B6" s="1" t="s">
        <v>12</v>
      </c>
      <c r="C6" s="12">
        <v>6</v>
      </c>
      <c r="D6" s="7">
        <v>10</v>
      </c>
      <c r="E6" s="7">
        <v>10</v>
      </c>
      <c r="F6" s="7">
        <v>10</v>
      </c>
      <c r="G6" s="7">
        <v>14</v>
      </c>
      <c r="H6" s="7"/>
      <c r="I6" s="7">
        <v>71</v>
      </c>
      <c r="J6" s="1">
        <v>40</v>
      </c>
      <c r="K6" s="1"/>
      <c r="L6" s="1"/>
      <c r="M6" s="1">
        <v>114</v>
      </c>
      <c r="N6" s="1"/>
      <c r="O6" s="1"/>
      <c r="P6" s="6">
        <f t="shared" si="0"/>
        <v>269</v>
      </c>
    </row>
    <row r="7" spans="1:16" x14ac:dyDescent="0.25">
      <c r="A7" s="4">
        <v>5</v>
      </c>
      <c r="B7" s="1" t="s">
        <v>13</v>
      </c>
      <c r="C7" s="12">
        <v>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17</v>
      </c>
      <c r="J7" s="1">
        <v>7</v>
      </c>
      <c r="K7" s="1">
        <v>3</v>
      </c>
      <c r="L7" s="1">
        <v>0</v>
      </c>
      <c r="M7" s="1">
        <v>3</v>
      </c>
      <c r="N7" s="1">
        <v>0</v>
      </c>
      <c r="O7" s="1">
        <v>0</v>
      </c>
      <c r="P7" s="6">
        <f t="shared" si="0"/>
        <v>30</v>
      </c>
    </row>
    <row r="8" spans="1:16" x14ac:dyDescent="0.25">
      <c r="A8" s="4">
        <v>6</v>
      </c>
      <c r="B8" s="1" t="s">
        <v>14</v>
      </c>
      <c r="C8" s="12">
        <v>8</v>
      </c>
      <c r="D8" s="7">
        <v>10</v>
      </c>
      <c r="E8" s="7">
        <v>10</v>
      </c>
      <c r="F8" s="7">
        <v>10</v>
      </c>
      <c r="G8" s="7">
        <v>33</v>
      </c>
      <c r="H8" s="7">
        <v>37</v>
      </c>
      <c r="I8" s="7">
        <v>76</v>
      </c>
      <c r="J8" s="1">
        <v>43</v>
      </c>
      <c r="K8" s="1">
        <v>50</v>
      </c>
      <c r="L8" s="1">
        <v>71</v>
      </c>
      <c r="M8" s="1">
        <v>60</v>
      </c>
      <c r="N8" s="1">
        <v>85</v>
      </c>
      <c r="O8" s="1">
        <v>115</v>
      </c>
      <c r="P8" s="6">
        <f t="shared" si="0"/>
        <v>600</v>
      </c>
    </row>
    <row r="9" spans="1:16" x14ac:dyDescent="0.25">
      <c r="A9" s="4">
        <v>7</v>
      </c>
      <c r="B9" s="1" t="s">
        <v>15</v>
      </c>
      <c r="C9" s="12">
        <v>11</v>
      </c>
      <c r="D9" s="7">
        <v>10</v>
      </c>
      <c r="E9" s="7">
        <v>10</v>
      </c>
      <c r="F9" s="7">
        <v>10</v>
      </c>
      <c r="G9" s="7">
        <v>256</v>
      </c>
      <c r="H9" s="7">
        <v>100</v>
      </c>
      <c r="I9" s="7"/>
      <c r="J9" s="1"/>
      <c r="K9" s="1"/>
      <c r="L9" s="1">
        <v>200</v>
      </c>
      <c r="M9" s="1"/>
      <c r="N9" s="1"/>
      <c r="O9" s="1"/>
      <c r="P9" s="6">
        <f t="shared" si="0"/>
        <v>586</v>
      </c>
    </row>
    <row r="10" spans="1:16" x14ac:dyDescent="0.25">
      <c r="A10" s="4">
        <v>8</v>
      </c>
      <c r="B10" s="1" t="s">
        <v>16</v>
      </c>
      <c r="C10" s="12">
        <v>13</v>
      </c>
      <c r="D10" s="7">
        <v>10</v>
      </c>
      <c r="E10" s="7">
        <v>10</v>
      </c>
      <c r="F10" s="7">
        <v>10</v>
      </c>
      <c r="G10" s="7">
        <v>10</v>
      </c>
      <c r="H10" s="7">
        <v>100</v>
      </c>
      <c r="I10" s="7"/>
      <c r="J10" s="1">
        <v>100</v>
      </c>
      <c r="K10" s="1"/>
      <c r="L10" s="1">
        <v>100</v>
      </c>
      <c r="M10" s="1">
        <v>100</v>
      </c>
      <c r="N10" s="1"/>
      <c r="O10" s="1"/>
      <c r="P10" s="6">
        <f t="shared" si="0"/>
        <v>440</v>
      </c>
    </row>
    <row r="11" spans="1:16" x14ac:dyDescent="0.25">
      <c r="A11" s="4">
        <v>9</v>
      </c>
      <c r="B11" s="1" t="s">
        <v>17</v>
      </c>
      <c r="C11" s="12">
        <v>14</v>
      </c>
      <c r="D11" s="7">
        <v>10</v>
      </c>
      <c r="E11" s="7">
        <v>10</v>
      </c>
      <c r="F11" s="7">
        <v>10</v>
      </c>
      <c r="G11" s="7">
        <v>10</v>
      </c>
      <c r="H11" s="7">
        <v>25</v>
      </c>
      <c r="I11" s="7">
        <v>49</v>
      </c>
      <c r="J11" s="1"/>
      <c r="K11" s="1">
        <v>80</v>
      </c>
      <c r="L11" s="1">
        <v>14</v>
      </c>
      <c r="M11" s="1"/>
      <c r="N11" s="1"/>
      <c r="O11" s="1"/>
      <c r="P11" s="6">
        <f t="shared" si="0"/>
        <v>208</v>
      </c>
    </row>
    <row r="12" spans="1:16" x14ac:dyDescent="0.25">
      <c r="A12" s="4">
        <v>10</v>
      </c>
      <c r="B12" s="1"/>
      <c r="C12" s="12">
        <v>15</v>
      </c>
      <c r="D12" s="7"/>
      <c r="E12" s="7"/>
      <c r="F12" s="7"/>
      <c r="G12" s="7"/>
      <c r="H12" s="7"/>
      <c r="I12" s="7"/>
      <c r="J12" s="1"/>
      <c r="K12" s="1"/>
      <c r="L12" s="1"/>
      <c r="M12" s="1"/>
      <c r="N12" s="1"/>
      <c r="O12" s="1"/>
      <c r="P12" s="6"/>
    </row>
    <row r="13" spans="1:16" x14ac:dyDescent="0.25">
      <c r="A13" s="4">
        <v>11</v>
      </c>
      <c r="B13" s="1" t="s">
        <v>18</v>
      </c>
      <c r="C13" s="12">
        <v>16</v>
      </c>
      <c r="D13" s="7">
        <v>10</v>
      </c>
      <c r="E13" s="7">
        <v>10</v>
      </c>
      <c r="F13" s="7">
        <v>10</v>
      </c>
      <c r="G13" s="7">
        <v>19</v>
      </c>
      <c r="H13" s="7">
        <v>1</v>
      </c>
      <c r="I13" s="7"/>
      <c r="J13" s="1"/>
      <c r="K13" s="1"/>
      <c r="L13" s="1"/>
      <c r="M13" s="1">
        <v>5</v>
      </c>
      <c r="N13" s="1"/>
      <c r="O13" s="1"/>
      <c r="P13" s="6">
        <f t="shared" ref="P13:P49" si="1">SUM(D13:O13)</f>
        <v>55</v>
      </c>
    </row>
    <row r="14" spans="1:16" x14ac:dyDescent="0.25">
      <c r="A14" s="4"/>
      <c r="B14" s="1" t="s">
        <v>62</v>
      </c>
      <c r="C14" s="12">
        <v>17</v>
      </c>
      <c r="D14" s="7">
        <v>0</v>
      </c>
      <c r="E14" s="7">
        <v>0</v>
      </c>
      <c r="F14" s="7">
        <v>0</v>
      </c>
      <c r="G14" s="7">
        <v>0</v>
      </c>
      <c r="H14" s="7">
        <v>160</v>
      </c>
      <c r="I14" s="7"/>
      <c r="J14" s="1"/>
      <c r="K14" s="1"/>
      <c r="L14" s="1">
        <v>17</v>
      </c>
      <c r="M14" s="1"/>
      <c r="N14" s="1"/>
      <c r="O14" s="1">
        <v>517</v>
      </c>
      <c r="P14" s="6">
        <f t="shared" si="1"/>
        <v>694</v>
      </c>
    </row>
    <row r="15" spans="1:16" x14ac:dyDescent="0.25">
      <c r="A15" s="4">
        <v>12</v>
      </c>
      <c r="B15" s="1" t="s">
        <v>54</v>
      </c>
      <c r="C15" s="12">
        <v>19</v>
      </c>
      <c r="D15" s="7">
        <v>10</v>
      </c>
      <c r="E15" s="7">
        <v>10</v>
      </c>
      <c r="F15" s="7">
        <v>10</v>
      </c>
      <c r="G15" s="7">
        <v>60</v>
      </c>
      <c r="H15" s="7"/>
      <c r="I15" s="7">
        <v>50</v>
      </c>
      <c r="J15" s="1"/>
      <c r="K15" s="1"/>
      <c r="L15" s="1"/>
      <c r="M15" s="1">
        <v>300</v>
      </c>
      <c r="N15" s="1"/>
      <c r="O15" s="1"/>
      <c r="P15" s="6">
        <f t="shared" si="1"/>
        <v>440</v>
      </c>
    </row>
    <row r="16" spans="1:16" x14ac:dyDescent="0.25">
      <c r="A16" s="4"/>
      <c r="B16" s="1" t="s">
        <v>53</v>
      </c>
      <c r="C16" s="12">
        <v>19</v>
      </c>
      <c r="D16" s="7">
        <v>0</v>
      </c>
      <c r="E16" s="7">
        <v>0</v>
      </c>
      <c r="F16" s="7">
        <v>0</v>
      </c>
      <c r="G16" s="7">
        <v>398</v>
      </c>
      <c r="H16" s="7"/>
      <c r="I16" s="7">
        <v>80</v>
      </c>
      <c r="J16" s="1"/>
      <c r="K16" s="1"/>
      <c r="L16" s="1"/>
      <c r="M16" s="1">
        <v>350</v>
      </c>
      <c r="N16" s="1"/>
      <c r="O16" s="1"/>
      <c r="P16" s="6">
        <f>SUM(D16:O16)</f>
        <v>828</v>
      </c>
    </row>
    <row r="17" spans="1:16" x14ac:dyDescent="0.25">
      <c r="A17" s="4">
        <v>13</v>
      </c>
      <c r="B17" s="1" t="s">
        <v>19</v>
      </c>
      <c r="C17" s="12">
        <v>22</v>
      </c>
      <c r="D17" s="7">
        <v>10</v>
      </c>
      <c r="E17" s="7">
        <v>10</v>
      </c>
      <c r="F17" s="7">
        <v>13</v>
      </c>
      <c r="G17" s="7"/>
      <c r="H17" s="7"/>
      <c r="I17" s="7"/>
      <c r="J17" s="1">
        <v>76</v>
      </c>
      <c r="K17" s="1"/>
      <c r="L17" s="1"/>
      <c r="M17" s="1">
        <v>40</v>
      </c>
      <c r="N17" s="1"/>
      <c r="O17" s="1"/>
      <c r="P17" s="6">
        <f t="shared" si="1"/>
        <v>149</v>
      </c>
    </row>
    <row r="18" spans="1:16" x14ac:dyDescent="0.25">
      <c r="A18" s="4">
        <v>14</v>
      </c>
      <c r="B18" s="1" t="s">
        <v>20</v>
      </c>
      <c r="C18" s="12">
        <v>25</v>
      </c>
      <c r="D18" s="7">
        <v>10</v>
      </c>
      <c r="E18" s="7">
        <v>10</v>
      </c>
      <c r="F18" s="7">
        <v>10</v>
      </c>
      <c r="G18" s="7">
        <v>40</v>
      </c>
      <c r="H18" s="7">
        <v>5</v>
      </c>
      <c r="I18" s="7">
        <v>5</v>
      </c>
      <c r="J18" s="1">
        <v>10</v>
      </c>
      <c r="K18" s="1"/>
      <c r="L18" s="1">
        <v>40</v>
      </c>
      <c r="M18" s="1"/>
      <c r="N18" s="1"/>
      <c r="O18" s="1"/>
      <c r="P18" s="6">
        <f t="shared" si="1"/>
        <v>130</v>
      </c>
    </row>
    <row r="19" spans="1:16" x14ac:dyDescent="0.25">
      <c r="A19" s="4">
        <v>15</v>
      </c>
      <c r="B19" s="1" t="s">
        <v>21</v>
      </c>
      <c r="C19" s="12">
        <v>27</v>
      </c>
      <c r="D19" s="7">
        <v>10</v>
      </c>
      <c r="E19" s="7">
        <v>10</v>
      </c>
      <c r="F19" s="7">
        <v>10</v>
      </c>
      <c r="G19" s="7">
        <v>41</v>
      </c>
      <c r="H19" s="7">
        <v>25</v>
      </c>
      <c r="I19" s="7">
        <v>20</v>
      </c>
      <c r="J19" s="1"/>
      <c r="K19" s="1"/>
      <c r="L19" s="1">
        <v>30</v>
      </c>
      <c r="M19" s="1"/>
      <c r="N19" s="1"/>
      <c r="O19" s="1"/>
      <c r="P19" s="6">
        <f t="shared" si="1"/>
        <v>146</v>
      </c>
    </row>
    <row r="20" spans="1:16" x14ac:dyDescent="0.25">
      <c r="A20" s="4">
        <v>16</v>
      </c>
      <c r="B20" s="1" t="s">
        <v>22</v>
      </c>
      <c r="C20" s="12">
        <v>37</v>
      </c>
      <c r="D20" s="7"/>
      <c r="E20" s="7"/>
      <c r="F20" s="7"/>
      <c r="G20" s="7"/>
      <c r="H20" s="7"/>
      <c r="I20" s="7">
        <v>50</v>
      </c>
      <c r="J20" s="1"/>
      <c r="K20" s="1"/>
      <c r="L20" s="1"/>
      <c r="M20" s="1">
        <v>150</v>
      </c>
      <c r="N20" s="1"/>
      <c r="O20" s="1"/>
      <c r="P20" s="6">
        <f t="shared" si="1"/>
        <v>200</v>
      </c>
    </row>
    <row r="21" spans="1:16" x14ac:dyDescent="0.25">
      <c r="A21" s="4">
        <v>17</v>
      </c>
      <c r="B21" s="1" t="s">
        <v>23</v>
      </c>
      <c r="C21" s="12">
        <v>34</v>
      </c>
      <c r="D21" s="7">
        <v>10</v>
      </c>
      <c r="E21" s="7">
        <v>10</v>
      </c>
      <c r="F21" s="7">
        <v>10</v>
      </c>
      <c r="G21" s="7">
        <v>20</v>
      </c>
      <c r="H21" s="7">
        <v>50</v>
      </c>
      <c r="I21" s="7"/>
      <c r="J21" s="1"/>
      <c r="K21" s="1"/>
      <c r="L21" s="1">
        <v>20</v>
      </c>
      <c r="M21" s="1"/>
      <c r="N21" s="1"/>
      <c r="O21" s="1"/>
      <c r="P21" s="6">
        <f t="shared" si="1"/>
        <v>120</v>
      </c>
    </row>
    <row r="22" spans="1:16" x14ac:dyDescent="0.25">
      <c r="A22" s="4"/>
      <c r="B22" s="1" t="s">
        <v>65</v>
      </c>
      <c r="C22" s="12">
        <v>39</v>
      </c>
      <c r="D22" s="7">
        <v>10</v>
      </c>
      <c r="E22" s="7">
        <v>10</v>
      </c>
      <c r="F22" s="7">
        <v>10</v>
      </c>
      <c r="G22" s="7">
        <v>10</v>
      </c>
      <c r="H22" s="7"/>
      <c r="I22" s="7">
        <v>150</v>
      </c>
      <c r="J22" s="1"/>
      <c r="K22" s="1"/>
      <c r="L22" s="1">
        <v>128</v>
      </c>
      <c r="M22" s="1"/>
      <c r="N22" s="1"/>
      <c r="O22" s="1"/>
      <c r="P22" s="6">
        <f>SUM(D22:O22)</f>
        <v>318</v>
      </c>
    </row>
    <row r="23" spans="1:16" x14ac:dyDescent="0.25">
      <c r="A23" s="4"/>
      <c r="B23" s="1" t="s">
        <v>61</v>
      </c>
      <c r="C23" s="12">
        <v>40</v>
      </c>
      <c r="D23" s="7">
        <v>0</v>
      </c>
      <c r="E23" s="7">
        <v>0</v>
      </c>
      <c r="F23" s="7">
        <v>0</v>
      </c>
      <c r="G23" s="7"/>
      <c r="H23" s="7"/>
      <c r="I23" s="7">
        <v>100</v>
      </c>
      <c r="J23" s="1"/>
      <c r="K23" s="1"/>
      <c r="L23" s="1"/>
      <c r="M23" s="1">
        <v>362</v>
      </c>
      <c r="N23" s="1"/>
      <c r="O23" s="1"/>
      <c r="P23" s="6">
        <f>SUM(D23:O23)</f>
        <v>462</v>
      </c>
    </row>
    <row r="24" spans="1:16" x14ac:dyDescent="0.25">
      <c r="A24" s="4">
        <v>18</v>
      </c>
      <c r="B24" s="1" t="s">
        <v>24</v>
      </c>
      <c r="C24" s="12">
        <v>42</v>
      </c>
      <c r="D24" s="7">
        <v>10</v>
      </c>
      <c r="E24" s="7">
        <v>10</v>
      </c>
      <c r="F24" s="7">
        <v>10</v>
      </c>
      <c r="G24" s="7">
        <v>196</v>
      </c>
      <c r="H24" s="7">
        <v>96</v>
      </c>
      <c r="I24" s="7">
        <v>79</v>
      </c>
      <c r="J24" s="1"/>
      <c r="K24" s="1"/>
      <c r="L24" s="1">
        <v>87</v>
      </c>
      <c r="M24" s="1"/>
      <c r="N24" s="1">
        <v>132</v>
      </c>
      <c r="O24" s="1"/>
      <c r="P24" s="6">
        <f t="shared" si="1"/>
        <v>620</v>
      </c>
    </row>
    <row r="25" spans="1:16" x14ac:dyDescent="0.25">
      <c r="A25" s="4">
        <v>19</v>
      </c>
      <c r="B25" s="1" t="s">
        <v>25</v>
      </c>
      <c r="C25" s="12">
        <v>43</v>
      </c>
      <c r="D25" s="7">
        <v>10</v>
      </c>
      <c r="E25" s="7">
        <v>10</v>
      </c>
      <c r="F25" s="7">
        <v>10</v>
      </c>
      <c r="G25" s="7">
        <v>10</v>
      </c>
      <c r="H25" s="7">
        <v>16</v>
      </c>
      <c r="I25" s="7"/>
      <c r="J25" s="1">
        <v>80</v>
      </c>
      <c r="K25" s="1"/>
      <c r="L25" s="1">
        <v>80</v>
      </c>
      <c r="M25" s="1">
        <v>100</v>
      </c>
      <c r="N25" s="1"/>
      <c r="O25" s="1"/>
      <c r="P25" s="6">
        <f t="shared" si="1"/>
        <v>316</v>
      </c>
    </row>
    <row r="26" spans="1:16" x14ac:dyDescent="0.25">
      <c r="A26" s="4">
        <v>20</v>
      </c>
      <c r="B26" s="1" t="s">
        <v>26</v>
      </c>
      <c r="C26" s="12">
        <v>44</v>
      </c>
      <c r="D26" s="7"/>
      <c r="E26" s="7"/>
      <c r="F26" s="7"/>
      <c r="G26" s="7"/>
      <c r="H26" s="7">
        <v>50</v>
      </c>
      <c r="I26" s="7">
        <v>100</v>
      </c>
      <c r="J26" s="1">
        <v>100</v>
      </c>
      <c r="K26" s="1">
        <v>100</v>
      </c>
      <c r="L26" s="1">
        <v>100</v>
      </c>
      <c r="M26" s="1"/>
      <c r="N26" s="1"/>
      <c r="O26" s="1"/>
      <c r="P26" s="6">
        <f t="shared" si="1"/>
        <v>450</v>
      </c>
    </row>
    <row r="27" spans="1:16" x14ac:dyDescent="0.25">
      <c r="A27" s="4">
        <v>21</v>
      </c>
      <c r="B27" s="1" t="s">
        <v>27</v>
      </c>
      <c r="C27" s="12">
        <v>47</v>
      </c>
      <c r="D27" s="7">
        <v>10</v>
      </c>
      <c r="E27" s="7">
        <v>10</v>
      </c>
      <c r="F27" s="7">
        <v>10</v>
      </c>
      <c r="G27" s="7">
        <v>10</v>
      </c>
      <c r="H27" s="7">
        <v>200</v>
      </c>
      <c r="I27" s="7"/>
      <c r="J27" s="1">
        <v>200</v>
      </c>
      <c r="K27" s="1"/>
      <c r="L27" s="1">
        <v>300</v>
      </c>
      <c r="M27" s="1"/>
      <c r="N27" s="1"/>
      <c r="O27" s="1"/>
      <c r="P27" s="6">
        <f t="shared" si="1"/>
        <v>740</v>
      </c>
    </row>
    <row r="28" spans="1:16" x14ac:dyDescent="0.25">
      <c r="A28" s="4">
        <v>22</v>
      </c>
      <c r="B28" s="1" t="s">
        <v>28</v>
      </c>
      <c r="C28" s="12">
        <v>50</v>
      </c>
      <c r="D28" s="7">
        <v>10</v>
      </c>
      <c r="E28" s="7">
        <v>10</v>
      </c>
      <c r="F28" s="7">
        <v>10</v>
      </c>
      <c r="G28" s="7">
        <v>10</v>
      </c>
      <c r="H28" s="7">
        <v>47</v>
      </c>
      <c r="I28" s="7">
        <v>81</v>
      </c>
      <c r="J28" s="1"/>
      <c r="K28" s="1"/>
      <c r="L28" s="1"/>
      <c r="M28" s="1"/>
      <c r="N28" s="1"/>
      <c r="O28" s="1"/>
      <c r="P28" s="6">
        <f t="shared" si="1"/>
        <v>168</v>
      </c>
    </row>
    <row r="29" spans="1:16" x14ac:dyDescent="0.25">
      <c r="A29" s="4">
        <v>23</v>
      </c>
      <c r="B29" s="1" t="s">
        <v>29</v>
      </c>
      <c r="C29" s="12">
        <v>53</v>
      </c>
      <c r="D29" s="7">
        <v>10</v>
      </c>
      <c r="E29" s="7">
        <v>10</v>
      </c>
      <c r="F29" s="7">
        <v>10</v>
      </c>
      <c r="G29" s="7">
        <v>10</v>
      </c>
      <c r="H29" s="7">
        <v>53</v>
      </c>
      <c r="I29" s="7"/>
      <c r="J29" s="1"/>
      <c r="K29" s="1">
        <v>100</v>
      </c>
      <c r="L29" s="1"/>
      <c r="M29" s="1">
        <v>30</v>
      </c>
      <c r="N29" s="1"/>
      <c r="O29" s="1"/>
      <c r="P29" s="6">
        <f t="shared" si="1"/>
        <v>223</v>
      </c>
    </row>
    <row r="30" spans="1:16" x14ac:dyDescent="0.25">
      <c r="A30" s="4">
        <v>24</v>
      </c>
      <c r="B30" s="1" t="s">
        <v>30</v>
      </c>
      <c r="C30" s="12">
        <v>55</v>
      </c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6">
        <f t="shared" si="1"/>
        <v>0</v>
      </c>
    </row>
    <row r="31" spans="1:16" x14ac:dyDescent="0.25">
      <c r="A31" s="4">
        <v>25</v>
      </c>
      <c r="B31" s="1" t="s">
        <v>31</v>
      </c>
      <c r="C31" s="12">
        <v>57</v>
      </c>
      <c r="D31" s="7"/>
      <c r="E31" s="7"/>
      <c r="F31" s="7"/>
      <c r="G31" s="7"/>
      <c r="H31" s="7">
        <v>19</v>
      </c>
      <c r="I31" s="7">
        <v>50</v>
      </c>
      <c r="J31" s="1"/>
      <c r="K31" s="1">
        <v>50</v>
      </c>
      <c r="L31" s="1">
        <v>50</v>
      </c>
      <c r="M31" s="1"/>
      <c r="N31" s="1"/>
      <c r="O31" s="1"/>
      <c r="P31" s="6">
        <f t="shared" si="1"/>
        <v>169</v>
      </c>
    </row>
    <row r="32" spans="1:16" x14ac:dyDescent="0.25">
      <c r="A32" s="4">
        <v>26</v>
      </c>
      <c r="B32" s="1" t="s">
        <v>32</v>
      </c>
      <c r="C32" s="12">
        <v>58</v>
      </c>
      <c r="D32" s="7">
        <v>10</v>
      </c>
      <c r="E32" s="7">
        <v>10</v>
      </c>
      <c r="F32" s="7">
        <v>10</v>
      </c>
      <c r="G32" s="7">
        <v>20</v>
      </c>
      <c r="H32" s="7">
        <v>20</v>
      </c>
      <c r="I32" s="7">
        <v>25</v>
      </c>
      <c r="J32" s="1"/>
      <c r="K32" s="1">
        <v>40</v>
      </c>
      <c r="L32" s="1">
        <v>19</v>
      </c>
      <c r="M32" s="1">
        <v>16</v>
      </c>
      <c r="N32" s="1">
        <v>0</v>
      </c>
      <c r="O32" s="1"/>
      <c r="P32" s="6">
        <f t="shared" si="1"/>
        <v>170</v>
      </c>
    </row>
    <row r="33" spans="1:16" x14ac:dyDescent="0.25">
      <c r="A33" s="4">
        <v>27</v>
      </c>
      <c r="B33" s="1" t="s">
        <v>33</v>
      </c>
      <c r="C33" s="12">
        <v>67</v>
      </c>
      <c r="D33" s="7">
        <v>10</v>
      </c>
      <c r="E33" s="7">
        <v>10</v>
      </c>
      <c r="F33" s="7">
        <v>30</v>
      </c>
      <c r="G33" s="7">
        <v>90</v>
      </c>
      <c r="H33" s="7">
        <v>125</v>
      </c>
      <c r="I33" s="7">
        <v>200</v>
      </c>
      <c r="J33" s="1">
        <v>200</v>
      </c>
      <c r="K33" s="1">
        <v>215</v>
      </c>
      <c r="L33" s="1">
        <v>120</v>
      </c>
      <c r="M33" s="1">
        <v>270</v>
      </c>
      <c r="N33" s="1"/>
      <c r="O33" s="1"/>
      <c r="P33" s="6">
        <f t="shared" si="1"/>
        <v>1270</v>
      </c>
    </row>
    <row r="34" spans="1:16" x14ac:dyDescent="0.25">
      <c r="A34" s="4">
        <v>28</v>
      </c>
      <c r="B34" s="7" t="s">
        <v>34</v>
      </c>
      <c r="C34" s="12">
        <v>70</v>
      </c>
      <c r="D34" s="7">
        <v>10</v>
      </c>
      <c r="E34" s="7">
        <v>10</v>
      </c>
      <c r="F34" s="7">
        <v>10</v>
      </c>
      <c r="G34" s="7">
        <v>27</v>
      </c>
      <c r="H34" s="7"/>
      <c r="I34" s="7"/>
      <c r="J34" s="1"/>
      <c r="K34" s="1"/>
      <c r="L34" s="1"/>
      <c r="M34" s="1"/>
      <c r="N34" s="1"/>
      <c r="O34" s="1"/>
      <c r="P34" s="6">
        <f t="shared" si="1"/>
        <v>57</v>
      </c>
    </row>
    <row r="35" spans="1:16" x14ac:dyDescent="0.25">
      <c r="A35" s="4">
        <v>29</v>
      </c>
      <c r="B35" s="1" t="s">
        <v>35</v>
      </c>
      <c r="C35" s="12">
        <v>71</v>
      </c>
      <c r="D35" s="7">
        <v>10</v>
      </c>
      <c r="E35" s="7">
        <v>10</v>
      </c>
      <c r="F35" s="7">
        <v>10</v>
      </c>
      <c r="G35" s="7">
        <v>76</v>
      </c>
      <c r="H35" s="7">
        <v>12</v>
      </c>
      <c r="I35" s="7"/>
      <c r="J35" s="1"/>
      <c r="K35" s="1"/>
      <c r="L35" s="1"/>
      <c r="M35" s="1">
        <v>182</v>
      </c>
      <c r="N35" s="1"/>
      <c r="O35" s="1"/>
      <c r="P35" s="6">
        <f t="shared" si="1"/>
        <v>300</v>
      </c>
    </row>
    <row r="36" spans="1:16" x14ac:dyDescent="0.25">
      <c r="A36" s="4">
        <v>30</v>
      </c>
      <c r="B36" s="1" t="s">
        <v>36</v>
      </c>
      <c r="C36" s="12">
        <v>74</v>
      </c>
      <c r="D36" s="7">
        <v>10</v>
      </c>
      <c r="E36" s="7">
        <v>10</v>
      </c>
      <c r="F36" s="7">
        <v>10</v>
      </c>
      <c r="G36" s="7">
        <v>144</v>
      </c>
      <c r="H36" s="7">
        <v>66</v>
      </c>
      <c r="I36" s="7">
        <v>80</v>
      </c>
      <c r="J36" s="1"/>
      <c r="K36" s="1"/>
      <c r="L36" s="1"/>
      <c r="M36" s="1"/>
      <c r="N36" s="1">
        <v>300</v>
      </c>
      <c r="O36" s="1"/>
      <c r="P36" s="6">
        <f t="shared" si="1"/>
        <v>620</v>
      </c>
    </row>
    <row r="37" spans="1:16" x14ac:dyDescent="0.25">
      <c r="A37" s="4">
        <v>31</v>
      </c>
      <c r="B37" s="1" t="s">
        <v>37</v>
      </c>
      <c r="C37" s="12">
        <v>75</v>
      </c>
      <c r="D37" s="7"/>
      <c r="E37" s="7"/>
      <c r="F37" s="7"/>
      <c r="G37" s="7"/>
      <c r="H37" s="7"/>
      <c r="I37" s="7"/>
      <c r="J37" s="1"/>
      <c r="K37" s="1"/>
      <c r="L37" s="1"/>
      <c r="M37" s="1"/>
      <c r="N37" s="1"/>
      <c r="O37" s="1"/>
      <c r="P37" s="6">
        <f t="shared" si="1"/>
        <v>0</v>
      </c>
    </row>
    <row r="38" spans="1:16" x14ac:dyDescent="0.25">
      <c r="A38" s="8">
        <v>32</v>
      </c>
      <c r="B38" s="7" t="s">
        <v>38</v>
      </c>
      <c r="C38" s="12">
        <v>79</v>
      </c>
      <c r="D38" s="7">
        <v>10</v>
      </c>
      <c r="E38" s="7">
        <v>10</v>
      </c>
      <c r="F38" s="7">
        <v>10</v>
      </c>
      <c r="G38" s="7">
        <v>10</v>
      </c>
      <c r="H38" s="7">
        <v>6</v>
      </c>
      <c r="I38" s="7"/>
      <c r="J38" s="1"/>
      <c r="K38" s="1"/>
      <c r="L38" s="1"/>
      <c r="M38" s="1">
        <v>104</v>
      </c>
      <c r="N38" s="1"/>
      <c r="O38" s="1"/>
      <c r="P38" s="6">
        <f t="shared" si="1"/>
        <v>150</v>
      </c>
    </row>
    <row r="39" spans="1:16" x14ac:dyDescent="0.25">
      <c r="A39" s="4">
        <v>33</v>
      </c>
      <c r="B39" s="1" t="s">
        <v>39</v>
      </c>
      <c r="C39" s="12">
        <v>80</v>
      </c>
      <c r="D39" s="7">
        <v>10</v>
      </c>
      <c r="E39" s="7">
        <v>10</v>
      </c>
      <c r="F39" s="7">
        <v>10</v>
      </c>
      <c r="G39" s="7">
        <v>115</v>
      </c>
      <c r="H39" s="7">
        <v>100</v>
      </c>
      <c r="I39" s="7"/>
      <c r="J39" s="1">
        <v>100</v>
      </c>
      <c r="K39" s="1"/>
      <c r="L39" s="1"/>
      <c r="M39" s="1">
        <v>200</v>
      </c>
      <c r="N39" s="1"/>
      <c r="O39" s="1"/>
      <c r="P39" s="6">
        <f t="shared" si="1"/>
        <v>545</v>
      </c>
    </row>
    <row r="40" spans="1:16" x14ac:dyDescent="0.25">
      <c r="A40" s="4">
        <v>34</v>
      </c>
      <c r="B40" s="1" t="s">
        <v>40</v>
      </c>
      <c r="C40" s="12">
        <v>81</v>
      </c>
      <c r="D40" s="7">
        <v>10</v>
      </c>
      <c r="E40" s="7">
        <v>10</v>
      </c>
      <c r="F40" s="7">
        <v>86</v>
      </c>
      <c r="G40" s="7">
        <v>21</v>
      </c>
      <c r="H40" s="7">
        <v>64</v>
      </c>
      <c r="I40" s="7">
        <v>65</v>
      </c>
      <c r="J40" s="1"/>
      <c r="K40" s="1">
        <v>152</v>
      </c>
      <c r="L40" s="1">
        <v>78</v>
      </c>
      <c r="M40" s="1">
        <v>70</v>
      </c>
      <c r="N40" s="1"/>
      <c r="O40" s="1"/>
      <c r="P40" s="6">
        <f t="shared" si="1"/>
        <v>556</v>
      </c>
    </row>
    <row r="41" spans="1:16" x14ac:dyDescent="0.25">
      <c r="A41" s="4">
        <v>35</v>
      </c>
      <c r="B41" s="1" t="s">
        <v>41</v>
      </c>
      <c r="C41" s="12">
        <v>82</v>
      </c>
      <c r="D41" s="7">
        <v>10</v>
      </c>
      <c r="E41" s="7">
        <v>10</v>
      </c>
      <c r="F41" s="7">
        <v>10</v>
      </c>
      <c r="G41" s="7">
        <v>10</v>
      </c>
      <c r="H41" s="7">
        <v>70</v>
      </c>
      <c r="I41" s="7"/>
      <c r="J41" s="1"/>
      <c r="K41" s="1"/>
      <c r="L41" s="1"/>
      <c r="M41" s="1">
        <v>140</v>
      </c>
      <c r="N41" s="1"/>
      <c r="O41" s="1"/>
      <c r="P41" s="6">
        <f t="shared" si="1"/>
        <v>250</v>
      </c>
    </row>
    <row r="42" spans="1:16" x14ac:dyDescent="0.25">
      <c r="A42" s="4">
        <v>36</v>
      </c>
      <c r="B42" s="1" t="s">
        <v>42</v>
      </c>
      <c r="C42" s="12">
        <v>83</v>
      </c>
      <c r="D42" s="7">
        <v>10</v>
      </c>
      <c r="E42" s="7">
        <v>10</v>
      </c>
      <c r="F42" s="7">
        <v>10</v>
      </c>
      <c r="G42" s="7">
        <v>10</v>
      </c>
      <c r="H42" s="7">
        <v>89</v>
      </c>
      <c r="I42" s="7"/>
      <c r="J42" s="1"/>
      <c r="K42" s="1"/>
      <c r="L42" s="1"/>
      <c r="M42" s="1">
        <v>33</v>
      </c>
      <c r="N42" s="1"/>
      <c r="O42" s="1"/>
      <c r="P42" s="6">
        <f t="shared" si="1"/>
        <v>162</v>
      </c>
    </row>
    <row r="43" spans="1:16" x14ac:dyDescent="0.25">
      <c r="A43" s="4"/>
      <c r="B43" s="1" t="s">
        <v>64</v>
      </c>
      <c r="C43" s="12">
        <v>85</v>
      </c>
      <c r="D43" s="7">
        <v>10</v>
      </c>
      <c r="E43" s="7">
        <v>10</v>
      </c>
      <c r="F43" s="7">
        <v>10</v>
      </c>
      <c r="G43" s="7">
        <v>10</v>
      </c>
      <c r="H43" s="7"/>
      <c r="I43" s="7"/>
      <c r="J43" s="1">
        <v>10</v>
      </c>
      <c r="K43" s="1"/>
      <c r="L43" s="1"/>
      <c r="M43" s="1"/>
      <c r="N43" s="1"/>
      <c r="O43" s="1"/>
      <c r="P43" s="6"/>
    </row>
    <row r="44" spans="1:16" x14ac:dyDescent="0.25">
      <c r="A44" s="4">
        <v>37</v>
      </c>
      <c r="B44" s="1" t="s">
        <v>43</v>
      </c>
      <c r="C44" s="12">
        <v>86</v>
      </c>
      <c r="D44" s="7">
        <v>10</v>
      </c>
      <c r="E44" s="7">
        <v>10</v>
      </c>
      <c r="F44" s="7">
        <v>10</v>
      </c>
      <c r="G44" s="7">
        <v>10</v>
      </c>
      <c r="H44" s="7"/>
      <c r="I44" s="7"/>
      <c r="J44" s="1">
        <v>100</v>
      </c>
      <c r="K44" s="1">
        <v>150</v>
      </c>
      <c r="L44" s="1"/>
      <c r="M44" s="1">
        <v>245</v>
      </c>
      <c r="N44" s="1"/>
      <c r="O44" s="1"/>
      <c r="P44" s="6">
        <f t="shared" si="1"/>
        <v>535</v>
      </c>
    </row>
    <row r="45" spans="1:16" x14ac:dyDescent="0.25">
      <c r="A45" s="4">
        <v>38</v>
      </c>
      <c r="B45" s="1" t="s">
        <v>44</v>
      </c>
      <c r="C45" s="12">
        <v>87</v>
      </c>
      <c r="D45" s="7">
        <v>10</v>
      </c>
      <c r="E45" s="7">
        <v>10</v>
      </c>
      <c r="F45" s="7">
        <v>10</v>
      </c>
      <c r="G45" s="7">
        <v>10</v>
      </c>
      <c r="H45" s="7"/>
      <c r="I45" s="7"/>
      <c r="J45" s="1"/>
      <c r="K45" s="1"/>
      <c r="L45" s="1"/>
      <c r="M45" s="1"/>
      <c r="N45" s="1"/>
      <c r="O45" s="1"/>
      <c r="P45" s="6">
        <f t="shared" si="1"/>
        <v>40</v>
      </c>
    </row>
    <row r="46" spans="1:16" x14ac:dyDescent="0.25">
      <c r="A46" s="8">
        <v>39</v>
      </c>
      <c r="B46" s="7" t="s">
        <v>45</v>
      </c>
      <c r="C46" s="12">
        <v>88</v>
      </c>
      <c r="D46" s="7"/>
      <c r="E46" s="7"/>
      <c r="F46" s="7"/>
      <c r="G46" s="7"/>
      <c r="H46" s="7"/>
      <c r="I46" s="7"/>
      <c r="J46" s="1"/>
      <c r="K46" s="1"/>
      <c r="L46" s="1"/>
      <c r="M46" s="1">
        <v>222</v>
      </c>
      <c r="N46" s="1"/>
      <c r="O46" s="1"/>
      <c r="P46" s="6">
        <f t="shared" si="1"/>
        <v>222</v>
      </c>
    </row>
    <row r="47" spans="1:16" x14ac:dyDescent="0.25">
      <c r="A47" s="8">
        <v>40</v>
      </c>
      <c r="B47" s="7" t="s">
        <v>46</v>
      </c>
      <c r="C47" s="12">
        <v>96</v>
      </c>
      <c r="D47" s="7">
        <v>10</v>
      </c>
      <c r="E47" s="7">
        <v>10</v>
      </c>
      <c r="F47" s="7">
        <v>10</v>
      </c>
      <c r="G47" s="7">
        <v>10</v>
      </c>
      <c r="H47" s="7">
        <v>10</v>
      </c>
      <c r="I47" s="7">
        <v>23</v>
      </c>
      <c r="J47" s="1"/>
      <c r="K47" s="1">
        <v>26</v>
      </c>
      <c r="L47" s="1">
        <v>10</v>
      </c>
      <c r="M47" s="1"/>
      <c r="N47" s="1"/>
      <c r="O47" s="1"/>
      <c r="P47" s="6">
        <f t="shared" si="1"/>
        <v>109</v>
      </c>
    </row>
    <row r="48" spans="1:16" x14ac:dyDescent="0.25">
      <c r="A48" s="4">
        <v>41</v>
      </c>
      <c r="B48" s="1" t="s">
        <v>47</v>
      </c>
      <c r="C48" s="12">
        <v>98</v>
      </c>
      <c r="D48" s="7">
        <v>10</v>
      </c>
      <c r="E48" s="7">
        <v>10</v>
      </c>
      <c r="F48" s="7">
        <v>10</v>
      </c>
      <c r="G48" s="7">
        <v>10</v>
      </c>
      <c r="H48" s="7">
        <v>101</v>
      </c>
      <c r="I48" s="7"/>
      <c r="J48" s="1"/>
      <c r="K48" s="1">
        <v>102</v>
      </c>
      <c r="L48" s="1">
        <v>40</v>
      </c>
      <c r="M48" s="1"/>
      <c r="N48" s="1"/>
      <c r="O48" s="1"/>
      <c r="P48" s="6">
        <f t="shared" si="1"/>
        <v>283</v>
      </c>
    </row>
    <row r="49" spans="1:16" x14ac:dyDescent="0.25">
      <c r="A49" s="3">
        <v>42</v>
      </c>
      <c r="B49" s="1" t="s">
        <v>48</v>
      </c>
      <c r="C49" s="5"/>
      <c r="D49" s="7">
        <v>0</v>
      </c>
      <c r="E49" s="7">
        <v>0</v>
      </c>
      <c r="F49" s="7">
        <v>0</v>
      </c>
      <c r="G49" s="7">
        <v>0</v>
      </c>
      <c r="H49" s="7">
        <v>30</v>
      </c>
      <c r="I49" s="7"/>
      <c r="J49" s="1"/>
      <c r="K49" s="1"/>
      <c r="L49" s="1"/>
      <c r="M49" s="1"/>
      <c r="N49" s="1"/>
      <c r="O49" s="1"/>
      <c r="P49" s="6">
        <f t="shared" si="1"/>
        <v>30</v>
      </c>
    </row>
    <row r="50" spans="1:16" x14ac:dyDescent="0.25">
      <c r="A50" s="3">
        <v>43</v>
      </c>
      <c r="B50" s="1" t="s">
        <v>66</v>
      </c>
      <c r="C50" s="12">
        <v>51</v>
      </c>
      <c r="D50" s="7"/>
      <c r="E50" s="7"/>
      <c r="F50" s="7"/>
      <c r="G50" s="7"/>
      <c r="H50" s="7"/>
      <c r="I50" s="7"/>
      <c r="J50" s="1"/>
      <c r="K50" s="1"/>
      <c r="L50" s="1">
        <v>155</v>
      </c>
      <c r="M50" s="1">
        <v>35</v>
      </c>
      <c r="N50" s="1"/>
      <c r="O50" s="1">
        <v>100</v>
      </c>
      <c r="P50" s="6"/>
    </row>
    <row r="51" spans="1:16" x14ac:dyDescent="0.25">
      <c r="A51" s="2"/>
      <c r="B51" s="9" t="s">
        <v>92</v>
      </c>
      <c r="C51" s="5"/>
      <c r="D51" s="7">
        <f t="shared" ref="D51:O51" si="2">SUM(D3:D50)</f>
        <v>350</v>
      </c>
      <c r="E51" s="7">
        <f t="shared" si="2"/>
        <v>350</v>
      </c>
      <c r="F51" s="7">
        <f t="shared" si="2"/>
        <v>456</v>
      </c>
      <c r="G51" s="7">
        <f t="shared" si="2"/>
        <v>1776</v>
      </c>
      <c r="H51" s="7">
        <f t="shared" si="2"/>
        <v>1713</v>
      </c>
      <c r="I51" s="7">
        <f t="shared" si="2"/>
        <v>1399</v>
      </c>
      <c r="J51" s="1">
        <f t="shared" si="2"/>
        <v>1110</v>
      </c>
      <c r="K51" s="1">
        <f t="shared" si="2"/>
        <v>1335</v>
      </c>
      <c r="L51" s="1">
        <f t="shared" si="2"/>
        <v>1670</v>
      </c>
      <c r="M51" s="1">
        <f t="shared" si="2"/>
        <v>3131</v>
      </c>
      <c r="N51" s="1">
        <f t="shared" si="2"/>
        <v>517</v>
      </c>
      <c r="O51" s="1">
        <f t="shared" si="2"/>
        <v>732</v>
      </c>
      <c r="P51" s="10">
        <f>SUM(P3:P49)</f>
        <v>14199</v>
      </c>
    </row>
    <row r="52" spans="1:16" x14ac:dyDescent="0.25">
      <c r="A52" s="2"/>
      <c r="B52" s="9" t="s">
        <v>49</v>
      </c>
      <c r="C52" s="5"/>
      <c r="D52" s="7">
        <v>562</v>
      </c>
      <c r="E52" s="7">
        <v>418</v>
      </c>
      <c r="F52" s="7">
        <v>602</v>
      </c>
      <c r="G52" s="7">
        <v>1510</v>
      </c>
      <c r="H52" s="7">
        <v>2173</v>
      </c>
      <c r="I52" s="7">
        <v>1860</v>
      </c>
      <c r="J52" s="1">
        <v>2683</v>
      </c>
      <c r="K52" s="1">
        <v>2573</v>
      </c>
      <c r="L52" s="1">
        <v>2301</v>
      </c>
      <c r="M52" s="1">
        <v>2273</v>
      </c>
      <c r="N52" s="1">
        <v>1100</v>
      </c>
      <c r="O52" s="1">
        <v>650</v>
      </c>
      <c r="P52" s="16">
        <f>SUM(D52:O52)</f>
        <v>18705</v>
      </c>
    </row>
    <row r="53" spans="1:16" x14ac:dyDescent="0.25">
      <c r="A53" s="1"/>
      <c r="B53" s="9" t="s">
        <v>50</v>
      </c>
      <c r="C53" s="5"/>
      <c r="D53" s="7">
        <f t="shared" ref="D53:O53" si="3">SUM(D3:D50)-D52</f>
        <v>-212</v>
      </c>
      <c r="E53" s="7">
        <f t="shared" si="3"/>
        <v>-68</v>
      </c>
      <c r="F53" s="7">
        <f t="shared" si="3"/>
        <v>-146</v>
      </c>
      <c r="G53" s="7">
        <f t="shared" si="3"/>
        <v>266</v>
      </c>
      <c r="H53" s="7">
        <f t="shared" si="3"/>
        <v>-460</v>
      </c>
      <c r="I53" s="7">
        <f t="shared" si="3"/>
        <v>-461</v>
      </c>
      <c r="J53" s="1">
        <f t="shared" si="3"/>
        <v>-1573</v>
      </c>
      <c r="K53" s="1">
        <f t="shared" si="3"/>
        <v>-1238</v>
      </c>
      <c r="L53" s="1">
        <f t="shared" si="3"/>
        <v>-631</v>
      </c>
      <c r="M53" s="1">
        <f t="shared" si="3"/>
        <v>858</v>
      </c>
      <c r="N53" s="1">
        <f t="shared" si="3"/>
        <v>-583</v>
      </c>
      <c r="O53" s="1">
        <f t="shared" si="3"/>
        <v>82</v>
      </c>
      <c r="P53" s="6">
        <f>P51-P52</f>
        <v>-4506</v>
      </c>
    </row>
    <row r="54" spans="1:16" x14ac:dyDescent="0.25">
      <c r="A54" s="1"/>
      <c r="B54" s="1"/>
      <c r="C54" s="5"/>
      <c r="D54" s="13" t="s">
        <v>58</v>
      </c>
      <c r="E54" s="13" t="s">
        <v>59</v>
      </c>
      <c r="F54" s="13" t="s">
        <v>60</v>
      </c>
      <c r="G54" s="13" t="s">
        <v>55</v>
      </c>
      <c r="H54" s="13" t="s">
        <v>56</v>
      </c>
      <c r="I54" s="13" t="s">
        <v>57</v>
      </c>
      <c r="J54" s="2" t="s">
        <v>3</v>
      </c>
      <c r="K54" s="2" t="s">
        <v>4</v>
      </c>
      <c r="L54" s="2" t="s">
        <v>5</v>
      </c>
      <c r="M54" s="2" t="s">
        <v>6</v>
      </c>
      <c r="N54" s="2" t="s">
        <v>7</v>
      </c>
      <c r="O54" s="2" t="s">
        <v>8</v>
      </c>
      <c r="P54" s="6"/>
    </row>
    <row r="56" spans="1:16" x14ac:dyDescent="0.25">
      <c r="B56" s="11" t="s">
        <v>51</v>
      </c>
    </row>
    <row r="57" spans="1:16" x14ac:dyDescent="0.25">
      <c r="B57" s="11" t="s">
        <v>67</v>
      </c>
    </row>
  </sheetData>
  <mergeCells count="5">
    <mergeCell ref="P1:P2"/>
    <mergeCell ref="A1:A2"/>
    <mergeCell ref="B1:B2"/>
    <mergeCell ref="C1:C2"/>
    <mergeCell ref="D1:O1"/>
  </mergeCells>
  <pageMargins left="0.19685039370078741" right="0.19685039370078741" top="0.19685039370078741" bottom="0.19685039370078741" header="0.31496062992125984" footer="0.31496062992125984"/>
  <pageSetup paperSize="9" orientation="landscape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abSelected="1" zoomScale="80" zoomScaleNormal="80" workbookViewId="0">
      <selection activeCell="C81" sqref="C81"/>
    </sheetView>
  </sheetViews>
  <sheetFormatPr defaultColWidth="9.140625" defaultRowHeight="18.75" x14ac:dyDescent="0.3"/>
  <cols>
    <col min="1" max="1" width="5.42578125" style="56" customWidth="1"/>
    <col min="2" max="2" width="30.42578125" style="56" customWidth="1"/>
    <col min="3" max="3" width="6" style="56" customWidth="1"/>
    <col min="4" max="4" width="13.7109375" style="56" customWidth="1"/>
    <col min="5" max="5" width="11" style="56" customWidth="1"/>
    <col min="6" max="7" width="13.7109375" style="56" customWidth="1"/>
    <col min="8" max="8" width="11" style="56" customWidth="1"/>
    <col min="9" max="9" width="13.7109375" style="56" customWidth="1"/>
    <col min="10" max="10" width="15.28515625" style="56" customWidth="1"/>
    <col min="11" max="11" width="11" style="56" customWidth="1"/>
    <col min="12" max="24" width="13.7109375" style="56" customWidth="1"/>
    <col min="25" max="25" width="15.5703125" style="56" customWidth="1"/>
    <col min="26" max="26" width="12.140625" style="56" customWidth="1"/>
    <col min="27" max="27" width="12" style="56" customWidth="1"/>
    <col min="28" max="28" width="13.7109375" style="56" customWidth="1"/>
    <col min="29" max="29" width="10.7109375" style="56" customWidth="1"/>
    <col min="30" max="30" width="12.140625" style="56" customWidth="1"/>
    <col min="31" max="35" width="13.7109375" style="56" customWidth="1"/>
    <col min="36" max="36" width="14.85546875" style="56" customWidth="1"/>
    <col min="37" max="39" width="13.7109375" style="56" customWidth="1"/>
    <col min="40" max="40" width="15.7109375" style="56" customWidth="1"/>
    <col min="41" max="41" width="17.7109375" style="56" customWidth="1"/>
    <col min="42" max="16384" width="9.140625" style="56"/>
  </cols>
  <sheetData>
    <row r="1" spans="1:41" x14ac:dyDescent="0.3">
      <c r="A1" s="171" t="s">
        <v>0</v>
      </c>
      <c r="B1" s="174" t="s">
        <v>1</v>
      </c>
      <c r="C1" s="174" t="s">
        <v>69</v>
      </c>
      <c r="D1" s="162" t="s">
        <v>144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4"/>
      <c r="AN1" s="159" t="s">
        <v>149</v>
      </c>
      <c r="AO1" s="159" t="s">
        <v>150</v>
      </c>
    </row>
    <row r="2" spans="1:41" x14ac:dyDescent="0.3">
      <c r="A2" s="172"/>
      <c r="B2" s="175"/>
      <c r="C2" s="175"/>
      <c r="D2" s="165" t="s">
        <v>71</v>
      </c>
      <c r="E2" s="166"/>
      <c r="F2" s="167"/>
      <c r="G2" s="165" t="s">
        <v>70</v>
      </c>
      <c r="H2" s="166"/>
      <c r="I2" s="167"/>
      <c r="J2" s="165" t="s">
        <v>72</v>
      </c>
      <c r="K2" s="166"/>
      <c r="L2" s="167"/>
      <c r="M2" s="165" t="s">
        <v>73</v>
      </c>
      <c r="N2" s="166"/>
      <c r="O2" s="167"/>
      <c r="P2" s="165" t="s">
        <v>74</v>
      </c>
      <c r="Q2" s="166"/>
      <c r="R2" s="167"/>
      <c r="S2" s="165" t="s">
        <v>75</v>
      </c>
      <c r="T2" s="166"/>
      <c r="U2" s="167"/>
      <c r="V2" s="165" t="s">
        <v>76</v>
      </c>
      <c r="W2" s="166"/>
      <c r="X2" s="167"/>
      <c r="Y2" s="165" t="s">
        <v>77</v>
      </c>
      <c r="Z2" s="166"/>
      <c r="AA2" s="167"/>
      <c r="AB2" s="165" t="s">
        <v>78</v>
      </c>
      <c r="AC2" s="166"/>
      <c r="AD2" s="167"/>
      <c r="AE2" s="165" t="s">
        <v>79</v>
      </c>
      <c r="AF2" s="166"/>
      <c r="AG2" s="167"/>
      <c r="AH2" s="165" t="s">
        <v>81</v>
      </c>
      <c r="AI2" s="166"/>
      <c r="AJ2" s="167"/>
      <c r="AK2" s="168" t="s">
        <v>80</v>
      </c>
      <c r="AL2" s="169"/>
      <c r="AM2" s="170"/>
      <c r="AN2" s="160"/>
      <c r="AO2" s="160"/>
    </row>
    <row r="3" spans="1:41" x14ac:dyDescent="0.3">
      <c r="A3" s="173"/>
      <c r="B3" s="176"/>
      <c r="C3" s="176"/>
      <c r="D3" s="50" t="s">
        <v>141</v>
      </c>
      <c r="E3" s="50" t="s">
        <v>142</v>
      </c>
      <c r="F3" s="50" t="s">
        <v>143</v>
      </c>
      <c r="G3" s="50" t="s">
        <v>141</v>
      </c>
      <c r="H3" s="50" t="s">
        <v>142</v>
      </c>
      <c r="I3" s="50" t="s">
        <v>143</v>
      </c>
      <c r="J3" s="50" t="s">
        <v>141</v>
      </c>
      <c r="K3" s="50" t="s">
        <v>142</v>
      </c>
      <c r="L3" s="50" t="s">
        <v>143</v>
      </c>
      <c r="M3" s="50" t="s">
        <v>141</v>
      </c>
      <c r="N3" s="50" t="s">
        <v>142</v>
      </c>
      <c r="O3" s="50" t="s">
        <v>143</v>
      </c>
      <c r="P3" s="50" t="s">
        <v>141</v>
      </c>
      <c r="Q3" s="56" t="s">
        <v>142</v>
      </c>
      <c r="R3" s="56" t="s">
        <v>143</v>
      </c>
      <c r="S3" s="56" t="s">
        <v>141</v>
      </c>
      <c r="T3" s="56" t="s">
        <v>142</v>
      </c>
      <c r="U3" s="56" t="s">
        <v>143</v>
      </c>
      <c r="V3" s="56" t="s">
        <v>141</v>
      </c>
      <c r="W3" s="56" t="s">
        <v>142</v>
      </c>
      <c r="X3" s="56" t="s">
        <v>143</v>
      </c>
      <c r="Y3" s="56" t="s">
        <v>141</v>
      </c>
      <c r="Z3" s="56" t="s">
        <v>142</v>
      </c>
      <c r="AA3" s="56" t="s">
        <v>143</v>
      </c>
      <c r="AB3" s="56" t="s">
        <v>141</v>
      </c>
      <c r="AC3" s="56" t="s">
        <v>142</v>
      </c>
      <c r="AD3" s="56" t="s">
        <v>143</v>
      </c>
      <c r="AE3" s="56" t="s">
        <v>141</v>
      </c>
      <c r="AF3" s="56" t="s">
        <v>142</v>
      </c>
      <c r="AG3" s="56" t="s">
        <v>143</v>
      </c>
      <c r="AH3" s="56" t="s">
        <v>141</v>
      </c>
      <c r="AI3" s="56" t="s">
        <v>142</v>
      </c>
      <c r="AJ3" s="56" t="s">
        <v>143</v>
      </c>
      <c r="AK3" s="56" t="s">
        <v>141</v>
      </c>
      <c r="AL3" s="56" t="s">
        <v>142</v>
      </c>
      <c r="AM3" s="56" t="s">
        <v>143</v>
      </c>
      <c r="AN3" s="161"/>
      <c r="AO3" s="161"/>
    </row>
    <row r="4" spans="1:41" ht="19.5" customHeight="1" x14ac:dyDescent="0.3">
      <c r="A4" s="57">
        <v>1</v>
      </c>
      <c r="B4" s="73" t="s">
        <v>157</v>
      </c>
      <c r="C4" s="88">
        <v>2</v>
      </c>
      <c r="D4" s="61">
        <v>44576</v>
      </c>
      <c r="E4" s="58">
        <v>50</v>
      </c>
      <c r="F4" s="86">
        <v>10.46</v>
      </c>
      <c r="G4" s="61">
        <v>44605</v>
      </c>
      <c r="H4" s="58">
        <v>50</v>
      </c>
      <c r="I4" s="86">
        <v>11.06</v>
      </c>
      <c r="J4" s="58"/>
      <c r="K4" s="58"/>
      <c r="L4" s="86"/>
      <c r="M4" s="63">
        <v>44660</v>
      </c>
      <c r="N4" s="58">
        <v>84</v>
      </c>
      <c r="O4" s="86">
        <v>19.5</v>
      </c>
      <c r="P4" s="58"/>
      <c r="Q4" s="58"/>
      <c r="R4" s="86"/>
      <c r="S4" s="63">
        <v>44716</v>
      </c>
      <c r="T4" s="59">
        <v>130</v>
      </c>
      <c r="U4" s="86">
        <v>30.17</v>
      </c>
      <c r="V4" s="63">
        <v>44744</v>
      </c>
      <c r="W4" s="59">
        <v>50</v>
      </c>
      <c r="X4" s="87">
        <v>11.61</v>
      </c>
      <c r="Y4" s="63">
        <v>44793</v>
      </c>
      <c r="Z4" s="59">
        <v>100</v>
      </c>
      <c r="AA4" s="87">
        <v>23.21</v>
      </c>
      <c r="AB4" s="58"/>
      <c r="AC4" s="58"/>
      <c r="AD4" s="86"/>
      <c r="AE4" s="63">
        <v>44842</v>
      </c>
      <c r="AF4" s="58">
        <v>156</v>
      </c>
      <c r="AG4" s="86">
        <v>36.200000000000003</v>
      </c>
      <c r="AH4" s="63">
        <v>44872</v>
      </c>
      <c r="AI4" s="59">
        <v>100</v>
      </c>
      <c r="AJ4" s="87">
        <v>23.21</v>
      </c>
      <c r="AK4" s="63" t="s">
        <v>164</v>
      </c>
      <c r="AL4" s="58">
        <v>250</v>
      </c>
      <c r="AM4" s="86">
        <v>58.03</v>
      </c>
      <c r="AN4" s="78">
        <f>SUM(AL4+AI4+AF4+AC4+Z4+W4+T4+Q4+N4+K4+H4+E4)</f>
        <v>970</v>
      </c>
      <c r="AO4" s="85">
        <f>SUM(AM4+AJ4+AG4+AD4+AA4+X4+U4+R4+O4+L4+I4+F4)</f>
        <v>223.45000000000002</v>
      </c>
    </row>
    <row r="5" spans="1:41" ht="19.5" customHeight="1" x14ac:dyDescent="0.3">
      <c r="A5" s="57">
        <v>2</v>
      </c>
      <c r="B5" s="74" t="s">
        <v>9</v>
      </c>
      <c r="C5" s="60">
        <v>3</v>
      </c>
      <c r="D5" s="58"/>
      <c r="E5" s="58"/>
      <c r="F5" s="86"/>
      <c r="G5" s="58"/>
      <c r="H5" s="58"/>
      <c r="I5" s="86"/>
      <c r="J5" s="58"/>
      <c r="K5" s="58"/>
      <c r="L5" s="86"/>
      <c r="M5" s="61"/>
      <c r="N5" s="61"/>
      <c r="O5" s="86"/>
      <c r="P5" s="61"/>
      <c r="Q5" s="61"/>
      <c r="R5" s="86"/>
      <c r="S5" s="61"/>
      <c r="T5" s="61"/>
      <c r="U5" s="86"/>
      <c r="V5" s="61"/>
      <c r="W5" s="61"/>
      <c r="X5" s="86"/>
      <c r="Y5" s="61"/>
      <c r="Z5" s="61"/>
      <c r="AA5" s="86"/>
      <c r="AB5" s="61"/>
      <c r="AC5" s="61"/>
      <c r="AD5" s="86"/>
      <c r="AE5" s="63">
        <v>44844</v>
      </c>
      <c r="AF5" s="58">
        <v>43</v>
      </c>
      <c r="AG5" s="86">
        <v>10</v>
      </c>
      <c r="AH5" s="58"/>
      <c r="AI5" s="58"/>
      <c r="AJ5" s="86"/>
      <c r="AK5" s="58"/>
      <c r="AL5" s="58"/>
      <c r="AM5" s="86"/>
      <c r="AN5" s="78">
        <f t="shared" ref="AN5:AN68" si="0">SUM(AL5+AI5+AF5+AC5+Z5+W5+T5+Q5+N5+K5+H5+E5)</f>
        <v>43</v>
      </c>
      <c r="AO5" s="85">
        <f t="shared" ref="AO5:AO68" si="1">SUM(AM5+AJ5+AG5+AD5+AA5+X5+U5+R5+O5+L5+I5+F5)</f>
        <v>10</v>
      </c>
    </row>
    <row r="6" spans="1:41" ht="19.5" customHeight="1" x14ac:dyDescent="0.3">
      <c r="A6" s="57">
        <v>3</v>
      </c>
      <c r="B6" s="74" t="s">
        <v>130</v>
      </c>
      <c r="C6" s="60">
        <v>4</v>
      </c>
      <c r="D6" s="61">
        <v>44585</v>
      </c>
      <c r="E6" s="58">
        <v>129</v>
      </c>
      <c r="F6" s="86">
        <v>27</v>
      </c>
      <c r="G6" s="61">
        <v>44620</v>
      </c>
      <c r="H6" s="58">
        <v>129</v>
      </c>
      <c r="I6" s="86">
        <v>30</v>
      </c>
      <c r="J6" s="53" t="s">
        <v>151</v>
      </c>
      <c r="K6" s="58">
        <v>860</v>
      </c>
      <c r="L6" s="86">
        <v>200</v>
      </c>
      <c r="M6" s="61">
        <v>44665</v>
      </c>
      <c r="N6" s="58">
        <v>300</v>
      </c>
      <c r="O6" s="86">
        <v>70</v>
      </c>
      <c r="P6" s="61"/>
      <c r="Q6" s="61"/>
      <c r="R6" s="86"/>
      <c r="S6" s="63">
        <v>44721</v>
      </c>
      <c r="T6" s="59">
        <v>263</v>
      </c>
      <c r="U6" s="86">
        <v>61</v>
      </c>
      <c r="V6" s="61"/>
      <c r="W6" s="61"/>
      <c r="X6" s="86"/>
      <c r="Y6" s="63" t="s">
        <v>158</v>
      </c>
      <c r="Z6" s="59">
        <v>344</v>
      </c>
      <c r="AA6" s="86">
        <v>80</v>
      </c>
      <c r="AB6" s="63">
        <v>44831</v>
      </c>
      <c r="AC6" s="59">
        <v>219</v>
      </c>
      <c r="AD6" s="87">
        <v>51</v>
      </c>
      <c r="AE6" s="61"/>
      <c r="AF6" s="61"/>
      <c r="AG6" s="86"/>
      <c r="AH6" s="61"/>
      <c r="AI6" s="61"/>
      <c r="AJ6" s="86"/>
      <c r="AK6" s="61"/>
      <c r="AL6" s="61"/>
      <c r="AM6" s="86"/>
      <c r="AN6" s="78">
        <f t="shared" si="0"/>
        <v>2244</v>
      </c>
      <c r="AO6" s="85">
        <f t="shared" si="1"/>
        <v>519</v>
      </c>
    </row>
    <row r="7" spans="1:41" ht="19.5" customHeight="1" x14ac:dyDescent="0.3">
      <c r="A7" s="57">
        <v>4</v>
      </c>
      <c r="B7" s="74" t="s">
        <v>52</v>
      </c>
      <c r="C7" s="60">
        <v>5</v>
      </c>
      <c r="D7" s="58"/>
      <c r="E7" s="58"/>
      <c r="F7" s="86"/>
      <c r="G7" s="58"/>
      <c r="H7" s="58"/>
      <c r="I7" s="86"/>
      <c r="J7" s="63">
        <v>44642</v>
      </c>
      <c r="K7" s="58">
        <v>337</v>
      </c>
      <c r="L7" s="86">
        <v>78.33</v>
      </c>
      <c r="M7" s="61"/>
      <c r="N7" s="61"/>
      <c r="O7" s="86"/>
      <c r="P7" s="61"/>
      <c r="Q7" s="61"/>
      <c r="R7" s="86"/>
      <c r="S7" s="61"/>
      <c r="T7" s="61"/>
      <c r="U7" s="86"/>
      <c r="V7" s="61"/>
      <c r="W7" s="61"/>
      <c r="X7" s="86"/>
      <c r="Y7" s="61"/>
      <c r="Z7" s="61"/>
      <c r="AA7" s="86"/>
      <c r="AB7" s="63">
        <v>44811</v>
      </c>
      <c r="AC7" s="59">
        <v>243</v>
      </c>
      <c r="AD7" s="87">
        <v>56</v>
      </c>
      <c r="AE7" s="58"/>
      <c r="AF7" s="58"/>
      <c r="AG7" s="86"/>
      <c r="AH7" s="58"/>
      <c r="AI7" s="58"/>
      <c r="AJ7" s="86"/>
      <c r="AK7" s="58"/>
      <c r="AL7" s="58"/>
      <c r="AM7" s="86"/>
      <c r="AN7" s="78">
        <f t="shared" si="0"/>
        <v>580</v>
      </c>
      <c r="AO7" s="85">
        <f t="shared" si="1"/>
        <v>134.32999999999998</v>
      </c>
    </row>
    <row r="8" spans="1:41" ht="19.5" customHeight="1" x14ac:dyDescent="0.3">
      <c r="A8" s="57">
        <v>5</v>
      </c>
      <c r="B8" s="74" t="s">
        <v>12</v>
      </c>
      <c r="C8" s="60">
        <v>6</v>
      </c>
      <c r="D8" s="61"/>
      <c r="E8" s="61"/>
      <c r="F8" s="87"/>
      <c r="G8" s="61"/>
      <c r="H8" s="61"/>
      <c r="I8" s="87"/>
      <c r="J8" s="61"/>
      <c r="K8" s="61"/>
      <c r="L8" s="87"/>
      <c r="M8" s="61">
        <v>44676</v>
      </c>
      <c r="N8" s="58">
        <v>347</v>
      </c>
      <c r="O8" s="87">
        <v>80.5</v>
      </c>
      <c r="P8" s="61"/>
      <c r="Q8" s="61"/>
      <c r="R8" s="87"/>
      <c r="S8" s="61"/>
      <c r="T8" s="61"/>
      <c r="U8" s="87"/>
      <c r="V8" s="63">
        <v>44765</v>
      </c>
      <c r="W8" s="59">
        <v>86</v>
      </c>
      <c r="X8" s="87">
        <v>19.96</v>
      </c>
      <c r="Y8" s="63">
        <v>44793</v>
      </c>
      <c r="Z8" s="59">
        <v>158</v>
      </c>
      <c r="AA8" s="87">
        <v>36.67</v>
      </c>
      <c r="AB8" s="63"/>
      <c r="AC8" s="63"/>
      <c r="AD8" s="87"/>
      <c r="AE8" s="63">
        <v>44851</v>
      </c>
      <c r="AF8" s="58">
        <v>344</v>
      </c>
      <c r="AG8" s="86">
        <v>80</v>
      </c>
      <c r="AH8" s="61"/>
      <c r="AI8" s="61"/>
      <c r="AJ8" s="87"/>
      <c r="AK8" s="63">
        <v>44917</v>
      </c>
      <c r="AL8" s="59">
        <v>95</v>
      </c>
      <c r="AM8" s="87">
        <v>22</v>
      </c>
      <c r="AN8" s="78">
        <f t="shared" si="0"/>
        <v>1030</v>
      </c>
      <c r="AO8" s="85">
        <f t="shared" si="1"/>
        <v>239.13000000000002</v>
      </c>
    </row>
    <row r="9" spans="1:41" ht="19.5" customHeight="1" x14ac:dyDescent="0.3">
      <c r="A9" s="57">
        <v>6</v>
      </c>
      <c r="B9" s="74" t="s">
        <v>13</v>
      </c>
      <c r="C9" s="60">
        <v>7</v>
      </c>
      <c r="D9" s="61">
        <v>44576</v>
      </c>
      <c r="E9" s="58">
        <v>74</v>
      </c>
      <c r="F9" s="86">
        <v>15.48</v>
      </c>
      <c r="G9" s="61"/>
      <c r="H9" s="61"/>
      <c r="I9" s="86"/>
      <c r="J9" s="61">
        <v>44639</v>
      </c>
      <c r="K9" s="58">
        <v>325</v>
      </c>
      <c r="L9" s="86">
        <v>75.430000000000007</v>
      </c>
      <c r="M9" s="63"/>
      <c r="N9" s="63"/>
      <c r="O9" s="86"/>
      <c r="P9" s="63"/>
      <c r="Q9" s="63"/>
      <c r="R9" s="86"/>
      <c r="S9" s="63">
        <v>44730</v>
      </c>
      <c r="T9" s="59">
        <v>301</v>
      </c>
      <c r="U9" s="86">
        <v>69.86</v>
      </c>
      <c r="V9" s="61"/>
      <c r="W9" s="61"/>
      <c r="X9" s="86"/>
      <c r="Y9" s="63">
        <v>44779</v>
      </c>
      <c r="Z9" s="59">
        <v>50</v>
      </c>
      <c r="AA9" s="86">
        <v>11.61</v>
      </c>
      <c r="AB9" s="63">
        <v>44814</v>
      </c>
      <c r="AC9" s="59">
        <v>200</v>
      </c>
      <c r="AD9" s="87">
        <v>46.42</v>
      </c>
      <c r="AE9" s="63">
        <v>44842</v>
      </c>
      <c r="AF9" s="58">
        <v>200</v>
      </c>
      <c r="AG9" s="86">
        <v>46.42</v>
      </c>
      <c r="AH9" s="63">
        <v>44891</v>
      </c>
      <c r="AI9" s="59">
        <v>79</v>
      </c>
      <c r="AJ9" s="87">
        <v>18.38</v>
      </c>
      <c r="AK9" s="63">
        <v>44925</v>
      </c>
      <c r="AL9" s="59">
        <v>496</v>
      </c>
      <c r="AM9" s="86">
        <v>115.1</v>
      </c>
      <c r="AN9" s="78">
        <f t="shared" si="0"/>
        <v>1725</v>
      </c>
      <c r="AO9" s="85">
        <f t="shared" si="1"/>
        <v>398.70000000000005</v>
      </c>
    </row>
    <row r="10" spans="1:41" ht="19.5" customHeight="1" x14ac:dyDescent="0.3">
      <c r="A10" s="57">
        <v>7</v>
      </c>
      <c r="B10" s="74" t="s">
        <v>14</v>
      </c>
      <c r="C10" s="60">
        <v>8</v>
      </c>
      <c r="D10" s="61">
        <v>44576</v>
      </c>
      <c r="E10" s="58">
        <v>14</v>
      </c>
      <c r="F10" s="86">
        <v>2.93</v>
      </c>
      <c r="G10" s="61"/>
      <c r="H10" s="61"/>
      <c r="I10" s="86"/>
      <c r="J10" s="61"/>
      <c r="K10" s="61"/>
      <c r="L10" s="86"/>
      <c r="M10" s="63"/>
      <c r="N10" s="63"/>
      <c r="O10" s="86"/>
      <c r="P10" s="63"/>
      <c r="Q10" s="63"/>
      <c r="R10" s="86"/>
      <c r="S10" s="63">
        <v>44730</v>
      </c>
      <c r="T10" s="59">
        <v>39</v>
      </c>
      <c r="U10" s="86">
        <v>9.0500000000000007</v>
      </c>
      <c r="V10" s="61"/>
      <c r="W10" s="61"/>
      <c r="X10" s="86"/>
      <c r="Y10" s="63">
        <v>44779</v>
      </c>
      <c r="Z10" s="59">
        <v>90</v>
      </c>
      <c r="AA10" s="86">
        <v>20.89</v>
      </c>
      <c r="AB10" s="63">
        <v>44814</v>
      </c>
      <c r="AC10" s="59">
        <v>105</v>
      </c>
      <c r="AD10" s="87">
        <v>24.37</v>
      </c>
      <c r="AE10" s="63">
        <v>44842</v>
      </c>
      <c r="AF10" s="58">
        <v>10</v>
      </c>
      <c r="AG10" s="86">
        <v>2.3199999999999998</v>
      </c>
      <c r="AH10" s="61"/>
      <c r="AI10" s="61"/>
      <c r="AJ10" s="86"/>
      <c r="AK10" s="61"/>
      <c r="AL10" s="61"/>
      <c r="AM10" s="86"/>
      <c r="AN10" s="78">
        <f t="shared" si="0"/>
        <v>258</v>
      </c>
      <c r="AO10" s="85">
        <f t="shared" si="1"/>
        <v>59.559999999999995</v>
      </c>
    </row>
    <row r="11" spans="1:41" ht="19.5" customHeight="1" x14ac:dyDescent="0.3">
      <c r="A11" s="57">
        <v>8</v>
      </c>
      <c r="B11" s="74" t="s">
        <v>15</v>
      </c>
      <c r="C11" s="60">
        <v>11</v>
      </c>
      <c r="D11" s="58"/>
      <c r="E11" s="58"/>
      <c r="F11" s="86"/>
      <c r="G11" s="58"/>
      <c r="H11" s="58"/>
      <c r="I11" s="86"/>
      <c r="J11" s="61"/>
      <c r="K11" s="61"/>
      <c r="L11" s="86"/>
      <c r="M11" s="61"/>
      <c r="N11" s="61"/>
      <c r="O11" s="86"/>
      <c r="P11" s="61"/>
      <c r="Q11" s="61"/>
      <c r="R11" s="86"/>
      <c r="S11" s="63">
        <v>44730</v>
      </c>
      <c r="T11" s="59">
        <v>100</v>
      </c>
      <c r="U11" s="87">
        <v>23.21</v>
      </c>
      <c r="V11" s="61"/>
      <c r="W11" s="61"/>
      <c r="X11" s="86"/>
      <c r="Y11" s="61"/>
      <c r="Z11" s="61"/>
      <c r="AA11" s="86"/>
      <c r="AB11" s="63">
        <v>44814</v>
      </c>
      <c r="AC11" s="59">
        <v>76</v>
      </c>
      <c r="AD11" s="87">
        <v>17.64</v>
      </c>
      <c r="AE11" s="63">
        <v>44856</v>
      </c>
      <c r="AF11" s="58">
        <v>20</v>
      </c>
      <c r="AG11" s="87">
        <v>4.6399999999999997</v>
      </c>
      <c r="AH11" s="63">
        <v>44872</v>
      </c>
      <c r="AI11" s="59">
        <v>100</v>
      </c>
      <c r="AJ11" s="87">
        <v>23.21</v>
      </c>
      <c r="AK11" s="61"/>
      <c r="AL11" s="61"/>
      <c r="AM11" s="86"/>
      <c r="AN11" s="78">
        <f t="shared" si="0"/>
        <v>296</v>
      </c>
      <c r="AO11" s="85">
        <f t="shared" si="1"/>
        <v>68.7</v>
      </c>
    </row>
    <row r="12" spans="1:41" ht="19.5" customHeight="1" x14ac:dyDescent="0.3">
      <c r="A12" s="57">
        <v>9</v>
      </c>
      <c r="B12" s="74" t="s">
        <v>126</v>
      </c>
      <c r="C12" s="60">
        <v>12</v>
      </c>
      <c r="D12" s="59"/>
      <c r="E12" s="59"/>
      <c r="F12" s="87"/>
      <c r="G12" s="59"/>
      <c r="H12" s="59"/>
      <c r="I12" s="87"/>
      <c r="J12" s="59"/>
      <c r="K12" s="59"/>
      <c r="L12" s="87"/>
      <c r="M12" s="59"/>
      <c r="N12" s="59"/>
      <c r="O12" s="87"/>
      <c r="P12" s="59"/>
      <c r="Q12" s="59"/>
      <c r="R12" s="87"/>
      <c r="S12" s="59"/>
      <c r="T12" s="59"/>
      <c r="U12" s="87"/>
      <c r="V12" s="59"/>
      <c r="W12" s="59"/>
      <c r="X12" s="87"/>
      <c r="Y12" s="59"/>
      <c r="Z12" s="59"/>
      <c r="AA12" s="87"/>
      <c r="AB12" s="59"/>
      <c r="AC12" s="59"/>
      <c r="AD12" s="87"/>
      <c r="AE12" s="59"/>
      <c r="AF12" s="59"/>
      <c r="AG12" s="87"/>
      <c r="AH12" s="59"/>
      <c r="AI12" s="59"/>
      <c r="AJ12" s="87"/>
      <c r="AK12" s="59"/>
      <c r="AL12" s="59"/>
      <c r="AM12" s="87"/>
      <c r="AN12" s="78">
        <f t="shared" si="0"/>
        <v>0</v>
      </c>
      <c r="AO12" s="85">
        <f t="shared" si="1"/>
        <v>0</v>
      </c>
    </row>
    <row r="13" spans="1:41" ht="19.5" customHeight="1" x14ac:dyDescent="0.3">
      <c r="A13" s="57">
        <v>10</v>
      </c>
      <c r="B13" s="74" t="s">
        <v>138</v>
      </c>
      <c r="C13" s="64">
        <v>13</v>
      </c>
      <c r="D13" s="61">
        <v>44572</v>
      </c>
      <c r="E13" s="59">
        <v>48</v>
      </c>
      <c r="F13" s="87">
        <v>10</v>
      </c>
      <c r="G13" s="63">
        <v>44602</v>
      </c>
      <c r="H13" s="59">
        <v>43</v>
      </c>
      <c r="I13" s="87">
        <v>10</v>
      </c>
      <c r="J13" s="63" t="s">
        <v>152</v>
      </c>
      <c r="K13" s="59">
        <v>58</v>
      </c>
      <c r="L13" s="87">
        <v>13.5</v>
      </c>
      <c r="M13" s="63">
        <v>44662</v>
      </c>
      <c r="N13" s="59">
        <v>43</v>
      </c>
      <c r="O13" s="87">
        <v>10</v>
      </c>
      <c r="P13" s="63">
        <v>44692</v>
      </c>
      <c r="Q13" s="59">
        <v>172</v>
      </c>
      <c r="R13" s="87">
        <v>40</v>
      </c>
      <c r="S13" s="63">
        <v>44714</v>
      </c>
      <c r="T13" s="59">
        <v>172</v>
      </c>
      <c r="U13" s="87">
        <v>40</v>
      </c>
      <c r="V13" s="63">
        <v>44746</v>
      </c>
      <c r="W13" s="59">
        <v>86</v>
      </c>
      <c r="X13" s="87">
        <v>20</v>
      </c>
      <c r="Y13" s="63">
        <v>44783</v>
      </c>
      <c r="Z13" s="59">
        <v>43</v>
      </c>
      <c r="AA13" s="87">
        <v>10</v>
      </c>
      <c r="AB13" s="63">
        <v>44813</v>
      </c>
      <c r="AC13" s="59">
        <v>43</v>
      </c>
      <c r="AD13" s="87">
        <v>10</v>
      </c>
      <c r="AE13" s="90" t="s">
        <v>161</v>
      </c>
      <c r="AF13" s="58">
        <v>172</v>
      </c>
      <c r="AG13" s="86">
        <v>40</v>
      </c>
      <c r="AH13" s="63">
        <v>44875</v>
      </c>
      <c r="AI13" s="59">
        <v>172</v>
      </c>
      <c r="AJ13" s="87">
        <v>40</v>
      </c>
      <c r="AK13" s="63">
        <v>44907</v>
      </c>
      <c r="AL13" s="59">
        <v>86</v>
      </c>
      <c r="AM13" s="87">
        <v>20</v>
      </c>
      <c r="AN13" s="78">
        <f t="shared" si="0"/>
        <v>1138</v>
      </c>
      <c r="AO13" s="85">
        <f t="shared" si="1"/>
        <v>263.5</v>
      </c>
    </row>
    <row r="14" spans="1:41" ht="19.5" customHeight="1" x14ac:dyDescent="0.3">
      <c r="A14" s="57">
        <v>11</v>
      </c>
      <c r="B14" s="89" t="s">
        <v>17</v>
      </c>
      <c r="C14" s="64">
        <v>14</v>
      </c>
      <c r="D14" s="59"/>
      <c r="E14" s="59"/>
      <c r="F14" s="87"/>
      <c r="G14" s="59"/>
      <c r="H14" s="59"/>
      <c r="I14" s="87"/>
      <c r="J14" s="59"/>
      <c r="K14" s="59"/>
      <c r="L14" s="87"/>
      <c r="M14" s="63"/>
      <c r="N14" s="63"/>
      <c r="O14" s="87"/>
      <c r="P14" s="63">
        <v>44709</v>
      </c>
      <c r="Q14" s="59">
        <v>190</v>
      </c>
      <c r="R14" s="87">
        <v>44.1</v>
      </c>
      <c r="S14" s="63"/>
      <c r="T14" s="63"/>
      <c r="U14" s="87"/>
      <c r="V14" s="63"/>
      <c r="W14" s="63"/>
      <c r="X14" s="87"/>
      <c r="Y14" s="63"/>
      <c r="Z14" s="63"/>
      <c r="AA14" s="87"/>
      <c r="AB14" s="63"/>
      <c r="AC14" s="63"/>
      <c r="AD14" s="87"/>
      <c r="AE14" s="59"/>
      <c r="AF14" s="59"/>
      <c r="AG14" s="87"/>
      <c r="AH14" s="63"/>
      <c r="AI14" s="63"/>
      <c r="AJ14" s="87"/>
      <c r="AK14" s="63">
        <v>44917</v>
      </c>
      <c r="AL14" s="58">
        <v>13</v>
      </c>
      <c r="AM14" s="87">
        <v>3</v>
      </c>
      <c r="AN14" s="78">
        <f t="shared" si="0"/>
        <v>203</v>
      </c>
      <c r="AO14" s="85">
        <f t="shared" si="1"/>
        <v>47.1</v>
      </c>
    </row>
    <row r="15" spans="1:41" ht="19.5" customHeight="1" x14ac:dyDescent="0.3">
      <c r="A15" s="57">
        <v>12</v>
      </c>
      <c r="B15" s="75" t="s">
        <v>146</v>
      </c>
      <c r="C15" s="62">
        <v>15</v>
      </c>
      <c r="D15" s="59"/>
      <c r="E15" s="59"/>
      <c r="F15" s="87"/>
      <c r="G15" s="59"/>
      <c r="H15" s="59"/>
      <c r="I15" s="87"/>
      <c r="J15" s="59"/>
      <c r="K15" s="59"/>
      <c r="L15" s="87"/>
      <c r="M15" s="59"/>
      <c r="N15" s="59"/>
      <c r="O15" s="87"/>
      <c r="P15" s="59"/>
      <c r="Q15" s="59"/>
      <c r="R15" s="87"/>
      <c r="S15" s="59"/>
      <c r="T15" s="59"/>
      <c r="U15" s="87"/>
      <c r="V15" s="59"/>
      <c r="W15" s="59"/>
      <c r="X15" s="87"/>
      <c r="Y15" s="59"/>
      <c r="Z15" s="59"/>
      <c r="AA15" s="87"/>
      <c r="AB15" s="59"/>
      <c r="AC15" s="59"/>
      <c r="AD15" s="87"/>
      <c r="AE15" s="59"/>
      <c r="AF15" s="59"/>
      <c r="AG15" s="87"/>
      <c r="AH15" s="59"/>
      <c r="AI15" s="59"/>
      <c r="AJ15" s="91"/>
      <c r="AK15" s="59"/>
      <c r="AL15" s="59"/>
      <c r="AM15" s="87"/>
      <c r="AN15" s="78">
        <f t="shared" si="0"/>
        <v>0</v>
      </c>
      <c r="AO15" s="85">
        <f t="shared" si="1"/>
        <v>0</v>
      </c>
    </row>
    <row r="16" spans="1:41" ht="19.5" customHeight="1" x14ac:dyDescent="0.3">
      <c r="A16" s="57">
        <v>13</v>
      </c>
      <c r="B16" s="74" t="s">
        <v>140</v>
      </c>
      <c r="C16" s="60">
        <v>16</v>
      </c>
      <c r="D16" s="59"/>
      <c r="E16" s="59"/>
      <c r="F16" s="87"/>
      <c r="G16" s="59"/>
      <c r="H16" s="59"/>
      <c r="I16" s="87"/>
      <c r="J16" s="59"/>
      <c r="K16" s="59"/>
      <c r="L16" s="87"/>
      <c r="M16" s="61">
        <v>44676</v>
      </c>
      <c r="N16" s="59">
        <v>10</v>
      </c>
      <c r="O16" s="87">
        <v>2.3199999999999998</v>
      </c>
      <c r="P16" s="63"/>
      <c r="Q16" s="63"/>
      <c r="R16" s="87"/>
      <c r="S16" s="63"/>
      <c r="T16" s="63"/>
      <c r="U16" s="87"/>
      <c r="V16" s="59"/>
      <c r="W16" s="59"/>
      <c r="X16" s="87"/>
      <c r="Y16" s="63"/>
      <c r="Z16" s="63"/>
      <c r="AA16" s="87"/>
      <c r="AB16" s="59"/>
      <c r="AC16" s="59"/>
      <c r="AD16" s="87"/>
      <c r="AE16" s="63"/>
      <c r="AF16" s="63"/>
      <c r="AG16" s="87"/>
      <c r="AH16" s="59"/>
      <c r="AI16" s="59"/>
      <c r="AJ16" s="87"/>
      <c r="AK16" s="59"/>
      <c r="AL16" s="59"/>
      <c r="AM16" s="87"/>
      <c r="AN16" s="78">
        <f t="shared" si="0"/>
        <v>10</v>
      </c>
      <c r="AO16" s="85">
        <f t="shared" si="1"/>
        <v>2.3199999999999998</v>
      </c>
    </row>
    <row r="17" spans="1:41" ht="19.5" customHeight="1" x14ac:dyDescent="0.3">
      <c r="A17" s="57">
        <v>14</v>
      </c>
      <c r="B17" s="74" t="s">
        <v>62</v>
      </c>
      <c r="C17" s="60">
        <v>17</v>
      </c>
      <c r="D17" s="63"/>
      <c r="E17" s="63"/>
      <c r="F17" s="87"/>
      <c r="G17" s="59"/>
      <c r="H17" s="59"/>
      <c r="I17" s="87"/>
      <c r="J17" s="63"/>
      <c r="K17" s="63"/>
      <c r="L17" s="87"/>
      <c r="M17" s="61">
        <v>44676</v>
      </c>
      <c r="N17" s="59">
        <v>190</v>
      </c>
      <c r="O17" s="87">
        <v>44.1</v>
      </c>
      <c r="P17" s="63"/>
      <c r="Q17" s="63"/>
      <c r="R17" s="87"/>
      <c r="S17" s="63"/>
      <c r="T17" s="63"/>
      <c r="U17" s="87"/>
      <c r="V17" s="63"/>
      <c r="W17" s="63"/>
      <c r="X17" s="87"/>
      <c r="Y17" s="63"/>
      <c r="Z17" s="63"/>
      <c r="AA17" s="87"/>
      <c r="AB17" s="63"/>
      <c r="AC17" s="63"/>
      <c r="AD17" s="87"/>
      <c r="AE17" s="63"/>
      <c r="AF17" s="63"/>
      <c r="AG17" s="87"/>
      <c r="AH17" s="59"/>
      <c r="AI17" s="59"/>
      <c r="AJ17" s="87"/>
      <c r="AK17" s="59"/>
      <c r="AL17" s="59"/>
      <c r="AM17" s="87"/>
      <c r="AN17" s="78">
        <f t="shared" si="0"/>
        <v>190</v>
      </c>
      <c r="AO17" s="85">
        <f t="shared" si="1"/>
        <v>44.1</v>
      </c>
    </row>
    <row r="18" spans="1:41" ht="24" customHeight="1" x14ac:dyDescent="0.3">
      <c r="A18" s="57">
        <v>15</v>
      </c>
      <c r="B18" s="76" t="s">
        <v>125</v>
      </c>
      <c r="C18" s="60">
        <v>17</v>
      </c>
      <c r="D18" s="63"/>
      <c r="E18" s="63"/>
      <c r="F18" s="87"/>
      <c r="G18" s="61">
        <v>44620</v>
      </c>
      <c r="H18" s="59">
        <v>500</v>
      </c>
      <c r="I18" s="87">
        <v>116.05</v>
      </c>
      <c r="J18" s="59"/>
      <c r="K18" s="59"/>
      <c r="L18" s="87"/>
      <c r="M18" s="61"/>
      <c r="N18" s="59"/>
      <c r="O18" s="87"/>
      <c r="P18" s="63"/>
      <c r="Q18" s="63"/>
      <c r="R18" s="87"/>
      <c r="S18" s="59"/>
      <c r="T18" s="59"/>
      <c r="U18" s="87"/>
      <c r="V18" s="63"/>
      <c r="W18" s="63"/>
      <c r="X18" s="87"/>
      <c r="Y18" s="63">
        <v>44803</v>
      </c>
      <c r="Z18" s="59">
        <v>345</v>
      </c>
      <c r="AA18" s="87">
        <v>80</v>
      </c>
      <c r="AB18" s="63"/>
      <c r="AC18" s="63"/>
      <c r="AD18" s="87"/>
      <c r="AE18" s="63"/>
      <c r="AF18" s="63"/>
      <c r="AG18" s="87"/>
      <c r="AH18" s="63">
        <v>44889</v>
      </c>
      <c r="AI18" s="59">
        <v>603</v>
      </c>
      <c r="AJ18" s="87">
        <v>140</v>
      </c>
      <c r="AK18" s="59"/>
      <c r="AL18" s="59"/>
      <c r="AM18" s="87"/>
      <c r="AN18" s="78">
        <f t="shared" si="0"/>
        <v>1448</v>
      </c>
      <c r="AO18" s="85">
        <f t="shared" si="1"/>
        <v>336.05</v>
      </c>
    </row>
    <row r="19" spans="1:41" ht="19.5" customHeight="1" x14ac:dyDescent="0.3">
      <c r="A19" s="57">
        <v>16</v>
      </c>
      <c r="B19" s="74" t="s">
        <v>54</v>
      </c>
      <c r="C19" s="60">
        <v>19</v>
      </c>
      <c r="D19" s="59"/>
      <c r="E19" s="59"/>
      <c r="F19" s="87"/>
      <c r="G19" s="61"/>
      <c r="H19" s="61"/>
      <c r="I19" s="87"/>
      <c r="J19" s="63"/>
      <c r="K19" s="63"/>
      <c r="L19" s="87"/>
      <c r="M19" s="63"/>
      <c r="N19" s="63"/>
      <c r="O19" s="87"/>
      <c r="P19" s="63"/>
      <c r="Q19" s="63"/>
      <c r="R19" s="87"/>
      <c r="S19" s="63"/>
      <c r="T19" s="63"/>
      <c r="U19" s="87"/>
      <c r="V19" s="61"/>
      <c r="W19" s="61"/>
      <c r="X19" s="87"/>
      <c r="Y19" s="63"/>
      <c r="Z19" s="63"/>
      <c r="AA19" s="87"/>
      <c r="AB19" s="63"/>
      <c r="AC19" s="63"/>
      <c r="AD19" s="87"/>
      <c r="AE19" s="63"/>
      <c r="AF19" s="63"/>
      <c r="AG19" s="87"/>
      <c r="AH19" s="63"/>
      <c r="AI19" s="63"/>
      <c r="AJ19" s="87"/>
      <c r="AK19" s="63"/>
      <c r="AL19" s="63"/>
      <c r="AM19" s="87"/>
      <c r="AN19" s="78">
        <f t="shared" si="0"/>
        <v>0</v>
      </c>
      <c r="AO19" s="85">
        <f t="shared" si="1"/>
        <v>0</v>
      </c>
    </row>
    <row r="20" spans="1:41" ht="19.5" customHeight="1" x14ac:dyDescent="0.3">
      <c r="A20" s="57">
        <v>17</v>
      </c>
      <c r="B20" s="74" t="s">
        <v>53</v>
      </c>
      <c r="C20" s="60">
        <v>19</v>
      </c>
      <c r="D20" s="59"/>
      <c r="E20" s="59"/>
      <c r="F20" s="87"/>
      <c r="G20" s="61"/>
      <c r="H20" s="61"/>
      <c r="I20" s="87"/>
      <c r="J20" s="63"/>
      <c r="K20" s="63"/>
      <c r="L20" s="87"/>
      <c r="M20" s="63"/>
      <c r="N20" s="63"/>
      <c r="O20" s="87"/>
      <c r="P20" s="63">
        <v>44709</v>
      </c>
      <c r="Q20" s="59">
        <v>500</v>
      </c>
      <c r="R20" s="87">
        <v>116.05</v>
      </c>
      <c r="S20" s="63"/>
      <c r="T20" s="63"/>
      <c r="U20" s="87"/>
      <c r="V20" s="63"/>
      <c r="W20" s="63"/>
      <c r="X20" s="87"/>
      <c r="Y20" s="63">
        <v>44793</v>
      </c>
      <c r="Z20" s="59">
        <v>129</v>
      </c>
      <c r="AA20" s="87">
        <v>30</v>
      </c>
      <c r="AB20" s="63"/>
      <c r="AC20" s="63"/>
      <c r="AD20" s="87"/>
      <c r="AE20" s="63">
        <v>44856</v>
      </c>
      <c r="AF20" s="58">
        <v>200</v>
      </c>
      <c r="AG20" s="87">
        <v>46.42</v>
      </c>
      <c r="AH20" s="63"/>
      <c r="AI20" s="63"/>
      <c r="AJ20" s="87"/>
      <c r="AK20" s="63"/>
      <c r="AL20" s="63"/>
      <c r="AM20" s="87"/>
      <c r="AN20" s="78">
        <f t="shared" si="0"/>
        <v>829</v>
      </c>
      <c r="AO20" s="85">
        <f t="shared" si="1"/>
        <v>192.47</v>
      </c>
    </row>
    <row r="21" spans="1:41" ht="19.5" customHeight="1" x14ac:dyDescent="0.3">
      <c r="A21" s="57">
        <v>18</v>
      </c>
      <c r="B21" s="89" t="s">
        <v>19</v>
      </c>
      <c r="C21" s="60">
        <v>22</v>
      </c>
      <c r="D21" s="59"/>
      <c r="E21" s="59"/>
      <c r="F21" s="87"/>
      <c r="G21" s="59"/>
      <c r="H21" s="59"/>
      <c r="I21" s="87"/>
      <c r="J21" s="59"/>
      <c r="K21" s="59"/>
      <c r="L21" s="87"/>
      <c r="M21" s="63"/>
      <c r="N21" s="63"/>
      <c r="O21" s="87"/>
      <c r="P21" s="59"/>
      <c r="Q21" s="59"/>
      <c r="R21" s="87"/>
      <c r="S21" s="63"/>
      <c r="T21" s="63"/>
      <c r="U21" s="87"/>
      <c r="V21" s="63"/>
      <c r="W21" s="63"/>
      <c r="X21" s="87"/>
      <c r="Y21" s="63"/>
      <c r="Z21" s="63"/>
      <c r="AA21" s="87"/>
      <c r="AB21" s="63">
        <v>44828</v>
      </c>
      <c r="AC21" s="59">
        <v>4</v>
      </c>
      <c r="AD21" s="87">
        <v>0.93</v>
      </c>
      <c r="AE21" s="63"/>
      <c r="AF21" s="63"/>
      <c r="AG21" s="87"/>
      <c r="AH21" s="59"/>
      <c r="AI21" s="59"/>
      <c r="AJ21" s="87"/>
      <c r="AK21" s="59"/>
      <c r="AL21" s="59"/>
      <c r="AM21" s="87"/>
      <c r="AN21" s="78">
        <f t="shared" si="0"/>
        <v>4</v>
      </c>
      <c r="AO21" s="85">
        <f t="shared" si="1"/>
        <v>0.93</v>
      </c>
    </row>
    <row r="22" spans="1:41" ht="19.5" customHeight="1" x14ac:dyDescent="0.3">
      <c r="A22" s="57">
        <v>19</v>
      </c>
      <c r="B22" s="77" t="s">
        <v>106</v>
      </c>
      <c r="C22" s="60">
        <v>23</v>
      </c>
      <c r="D22" s="59"/>
      <c r="E22" s="59"/>
      <c r="F22" s="87"/>
      <c r="G22" s="59"/>
      <c r="H22" s="59"/>
      <c r="I22" s="87"/>
      <c r="J22" s="59"/>
      <c r="K22" s="59"/>
      <c r="L22" s="87"/>
      <c r="M22" s="63"/>
      <c r="N22" s="63"/>
      <c r="O22" s="87"/>
      <c r="P22" s="63">
        <v>44689</v>
      </c>
      <c r="Q22" s="59">
        <v>86</v>
      </c>
      <c r="R22" s="87">
        <v>20</v>
      </c>
      <c r="S22" s="63"/>
      <c r="T22" s="63"/>
      <c r="U22" s="87"/>
      <c r="V22" s="63"/>
      <c r="W22" s="63"/>
      <c r="X22" s="87"/>
      <c r="Y22" s="63"/>
      <c r="Z22" s="63"/>
      <c r="AA22" s="87"/>
      <c r="AB22" s="63">
        <v>44828</v>
      </c>
      <c r="AC22" s="59">
        <v>150</v>
      </c>
      <c r="AD22" s="87">
        <v>34.82</v>
      </c>
      <c r="AE22" s="63"/>
      <c r="AF22" s="63"/>
      <c r="AG22" s="87"/>
      <c r="AH22" s="63"/>
      <c r="AI22" s="63"/>
      <c r="AJ22" s="87"/>
      <c r="AK22" s="63"/>
      <c r="AL22" s="63"/>
      <c r="AM22" s="87"/>
      <c r="AN22" s="78">
        <f t="shared" si="0"/>
        <v>236</v>
      </c>
      <c r="AO22" s="85">
        <f t="shared" si="1"/>
        <v>54.82</v>
      </c>
    </row>
    <row r="23" spans="1:41" ht="19.5" customHeight="1" x14ac:dyDescent="0.3">
      <c r="A23" s="57">
        <v>20</v>
      </c>
      <c r="B23" s="74" t="s">
        <v>155</v>
      </c>
      <c r="C23" s="60">
        <v>25</v>
      </c>
      <c r="D23" s="59"/>
      <c r="E23" s="59"/>
      <c r="F23" s="87"/>
      <c r="G23" s="59"/>
      <c r="H23" s="59"/>
      <c r="I23" s="87"/>
      <c r="J23" s="59"/>
      <c r="K23" s="59"/>
      <c r="L23" s="87"/>
      <c r="M23" s="63"/>
      <c r="N23" s="63"/>
      <c r="O23" s="87"/>
      <c r="P23" s="63">
        <v>44709</v>
      </c>
      <c r="Q23" s="59">
        <v>50</v>
      </c>
      <c r="R23" s="87">
        <v>11.6</v>
      </c>
      <c r="S23" s="63"/>
      <c r="T23" s="63"/>
      <c r="U23" s="87"/>
      <c r="V23" s="63"/>
      <c r="W23" s="63"/>
      <c r="X23" s="87"/>
      <c r="Y23" s="63"/>
      <c r="Z23" s="63"/>
      <c r="AA23" s="87"/>
      <c r="AB23" s="63">
        <v>44828</v>
      </c>
      <c r="AC23" s="59">
        <v>20</v>
      </c>
      <c r="AD23" s="87">
        <v>4.6399999999999997</v>
      </c>
      <c r="AE23" s="63">
        <v>44856</v>
      </c>
      <c r="AF23" s="58">
        <v>25</v>
      </c>
      <c r="AG23" s="87">
        <v>5.8</v>
      </c>
      <c r="AH23" s="63"/>
      <c r="AI23" s="63"/>
      <c r="AJ23" s="87"/>
      <c r="AK23" s="63"/>
      <c r="AL23" s="63"/>
      <c r="AM23" s="87"/>
      <c r="AN23" s="78">
        <f t="shared" si="0"/>
        <v>95</v>
      </c>
      <c r="AO23" s="85">
        <f t="shared" si="1"/>
        <v>22.04</v>
      </c>
    </row>
    <row r="24" spans="1:41" ht="19.5" customHeight="1" x14ac:dyDescent="0.3">
      <c r="A24" s="57">
        <v>21</v>
      </c>
      <c r="B24" s="89" t="s">
        <v>21</v>
      </c>
      <c r="C24" s="64">
        <v>27</v>
      </c>
      <c r="D24" s="59"/>
      <c r="E24" s="59"/>
      <c r="F24" s="87"/>
      <c r="G24" s="59"/>
      <c r="H24" s="59"/>
      <c r="I24" s="87"/>
      <c r="J24" s="59"/>
      <c r="K24" s="59"/>
      <c r="L24" s="87"/>
      <c r="M24" s="63"/>
      <c r="N24" s="63"/>
      <c r="O24" s="87"/>
      <c r="P24" s="63"/>
      <c r="Q24" s="63"/>
      <c r="R24" s="87"/>
      <c r="S24" s="63"/>
      <c r="T24" s="63"/>
      <c r="U24" s="87"/>
      <c r="V24" s="63"/>
      <c r="W24" s="63"/>
      <c r="X24" s="87"/>
      <c r="Y24" s="61"/>
      <c r="Z24" s="61"/>
      <c r="AA24" s="87"/>
      <c r="AB24" s="63"/>
      <c r="AC24" s="63"/>
      <c r="AD24" s="87"/>
      <c r="AE24" s="59"/>
      <c r="AF24" s="59"/>
      <c r="AG24" s="87"/>
      <c r="AH24" s="59"/>
      <c r="AI24" s="59"/>
      <c r="AJ24" s="87"/>
      <c r="AK24" s="59"/>
      <c r="AL24" s="59"/>
      <c r="AM24" s="87"/>
      <c r="AN24" s="78">
        <f t="shared" si="0"/>
        <v>0</v>
      </c>
      <c r="AO24" s="85">
        <f t="shared" si="1"/>
        <v>0</v>
      </c>
    </row>
    <row r="25" spans="1:41" ht="19.5" customHeight="1" x14ac:dyDescent="0.3">
      <c r="A25" s="57">
        <v>22</v>
      </c>
      <c r="B25" s="75"/>
      <c r="C25" s="62">
        <v>28</v>
      </c>
      <c r="D25" s="59"/>
      <c r="E25" s="59"/>
      <c r="F25" s="87"/>
      <c r="G25" s="59"/>
      <c r="H25" s="59"/>
      <c r="I25" s="87"/>
      <c r="J25" s="59"/>
      <c r="K25" s="59"/>
      <c r="L25" s="87"/>
      <c r="M25" s="59"/>
      <c r="N25" s="59"/>
      <c r="O25" s="87"/>
      <c r="P25" s="59"/>
      <c r="Q25" s="59"/>
      <c r="R25" s="87"/>
      <c r="S25" s="59"/>
      <c r="T25" s="59"/>
      <c r="U25" s="87"/>
      <c r="V25" s="59"/>
      <c r="W25" s="59"/>
      <c r="X25" s="87"/>
      <c r="Y25" s="59"/>
      <c r="Z25" s="59"/>
      <c r="AA25" s="87"/>
      <c r="AB25" s="59"/>
      <c r="AC25" s="59"/>
      <c r="AD25" s="87"/>
      <c r="AE25" s="59"/>
      <c r="AF25" s="59"/>
      <c r="AG25" s="87"/>
      <c r="AH25" s="59"/>
      <c r="AI25" s="59"/>
      <c r="AJ25" s="87"/>
      <c r="AK25" s="59"/>
      <c r="AL25" s="59"/>
      <c r="AM25" s="87"/>
      <c r="AN25" s="78">
        <f t="shared" si="0"/>
        <v>0</v>
      </c>
      <c r="AO25" s="85">
        <f t="shared" si="1"/>
        <v>0</v>
      </c>
    </row>
    <row r="26" spans="1:41" ht="19.5" customHeight="1" x14ac:dyDescent="0.3">
      <c r="A26" s="57">
        <v>23</v>
      </c>
      <c r="B26" s="77"/>
      <c r="C26" s="72">
        <v>32</v>
      </c>
      <c r="D26" s="59"/>
      <c r="E26" s="59"/>
      <c r="F26" s="87"/>
      <c r="G26" s="59"/>
      <c r="H26" s="59"/>
      <c r="I26" s="87"/>
      <c r="J26" s="59"/>
      <c r="K26" s="59"/>
      <c r="L26" s="87"/>
      <c r="M26" s="59"/>
      <c r="N26" s="59"/>
      <c r="O26" s="87"/>
      <c r="P26" s="59"/>
      <c r="Q26" s="59"/>
      <c r="R26" s="87"/>
      <c r="S26" s="59"/>
      <c r="T26" s="59"/>
      <c r="U26" s="87"/>
      <c r="V26" s="59"/>
      <c r="W26" s="59"/>
      <c r="X26" s="87"/>
      <c r="Y26" s="59"/>
      <c r="Z26" s="59"/>
      <c r="AA26" s="87"/>
      <c r="AB26" s="59"/>
      <c r="AC26" s="59"/>
      <c r="AD26" s="87"/>
      <c r="AE26" s="59"/>
      <c r="AF26" s="59"/>
      <c r="AG26" s="87"/>
      <c r="AH26" s="59"/>
      <c r="AI26" s="59"/>
      <c r="AJ26" s="87"/>
      <c r="AK26" s="59"/>
      <c r="AL26" s="59"/>
      <c r="AM26" s="87"/>
      <c r="AN26" s="78">
        <f t="shared" si="0"/>
        <v>0</v>
      </c>
      <c r="AO26" s="85">
        <f t="shared" si="1"/>
        <v>0</v>
      </c>
    </row>
    <row r="27" spans="1:41" ht="19.5" customHeight="1" x14ac:dyDescent="0.3">
      <c r="A27" s="57">
        <v>24</v>
      </c>
      <c r="B27" s="89" t="s">
        <v>23</v>
      </c>
      <c r="C27" s="60">
        <v>34</v>
      </c>
      <c r="D27" s="59"/>
      <c r="E27" s="59"/>
      <c r="F27" s="87"/>
      <c r="G27" s="59"/>
      <c r="H27" s="59"/>
      <c r="I27" s="87"/>
      <c r="J27" s="59"/>
      <c r="K27" s="59"/>
      <c r="L27" s="87"/>
      <c r="M27" s="63">
        <v>44660</v>
      </c>
      <c r="N27" s="59">
        <v>40</v>
      </c>
      <c r="O27" s="87">
        <v>9.2799999999999994</v>
      </c>
      <c r="P27" s="63"/>
      <c r="Q27" s="63"/>
      <c r="R27" s="87"/>
      <c r="S27" s="63"/>
      <c r="T27" s="63"/>
      <c r="U27" s="87"/>
      <c r="V27" s="63">
        <v>44744</v>
      </c>
      <c r="W27" s="59">
        <v>20</v>
      </c>
      <c r="X27" s="87">
        <v>4.6399999999999997</v>
      </c>
      <c r="Y27" s="63"/>
      <c r="Z27" s="63"/>
      <c r="AA27" s="87"/>
      <c r="AB27" s="63"/>
      <c r="AC27" s="63"/>
      <c r="AD27" s="87"/>
      <c r="AE27" s="63">
        <v>44842</v>
      </c>
      <c r="AF27" s="58">
        <v>5</v>
      </c>
      <c r="AG27" s="87">
        <v>1.1599999999999999</v>
      </c>
      <c r="AH27" s="59"/>
      <c r="AI27" s="59"/>
      <c r="AJ27" s="87"/>
      <c r="AK27" s="59"/>
      <c r="AL27" s="59"/>
      <c r="AM27" s="87"/>
      <c r="AN27" s="78">
        <f t="shared" si="0"/>
        <v>65</v>
      </c>
      <c r="AO27" s="85">
        <f t="shared" si="1"/>
        <v>15.079999999999998</v>
      </c>
    </row>
    <row r="28" spans="1:41" ht="19.5" customHeight="1" x14ac:dyDescent="0.3">
      <c r="A28" s="57">
        <v>25</v>
      </c>
      <c r="B28" s="77" t="s">
        <v>102</v>
      </c>
      <c r="C28" s="60">
        <v>35</v>
      </c>
      <c r="D28" s="59"/>
      <c r="E28" s="59"/>
      <c r="F28" s="87"/>
      <c r="G28" s="59"/>
      <c r="H28" s="59"/>
      <c r="I28" s="87"/>
      <c r="J28" s="59"/>
      <c r="K28" s="59"/>
      <c r="L28" s="87"/>
      <c r="M28" s="63">
        <v>44653</v>
      </c>
      <c r="N28" s="59">
        <v>100</v>
      </c>
      <c r="O28" s="87">
        <v>23.21</v>
      </c>
      <c r="P28" s="61"/>
      <c r="Q28" s="61"/>
      <c r="R28" s="87"/>
      <c r="S28" s="63"/>
      <c r="T28" s="63"/>
      <c r="U28" s="87"/>
      <c r="V28" s="63">
        <v>44744</v>
      </c>
      <c r="W28" s="59">
        <v>20</v>
      </c>
      <c r="X28" s="87">
        <v>4.6399999999999997</v>
      </c>
      <c r="Y28" s="63">
        <v>44793</v>
      </c>
      <c r="Z28" s="59">
        <v>200</v>
      </c>
      <c r="AA28" s="87">
        <v>46.42</v>
      </c>
      <c r="AB28" s="59"/>
      <c r="AC28" s="59"/>
      <c r="AD28" s="87"/>
      <c r="AE28" s="59"/>
      <c r="AF28" s="59"/>
      <c r="AG28" s="87"/>
      <c r="AH28" s="63">
        <v>44872</v>
      </c>
      <c r="AI28" s="59">
        <v>40</v>
      </c>
      <c r="AJ28" s="87">
        <v>9.2799999999999994</v>
      </c>
      <c r="AK28" s="63"/>
      <c r="AL28" s="63"/>
      <c r="AM28" s="87"/>
      <c r="AN28" s="78">
        <f t="shared" si="0"/>
        <v>360</v>
      </c>
      <c r="AO28" s="85">
        <f t="shared" si="1"/>
        <v>83.550000000000011</v>
      </c>
    </row>
    <row r="29" spans="1:41" ht="19.5" customHeight="1" x14ac:dyDescent="0.3">
      <c r="A29" s="57">
        <v>26</v>
      </c>
      <c r="B29" s="89" t="s">
        <v>22</v>
      </c>
      <c r="C29" s="64">
        <v>37</v>
      </c>
      <c r="D29" s="59"/>
      <c r="E29" s="59"/>
      <c r="F29" s="87"/>
      <c r="G29" s="59"/>
      <c r="H29" s="59"/>
      <c r="I29" s="87"/>
      <c r="J29" s="63"/>
      <c r="K29" s="63"/>
      <c r="L29" s="87"/>
      <c r="M29" s="63"/>
      <c r="N29" s="63"/>
      <c r="O29" s="87"/>
      <c r="P29" s="63">
        <v>44689</v>
      </c>
      <c r="Q29" s="59">
        <v>30</v>
      </c>
      <c r="R29" s="87">
        <v>6.96</v>
      </c>
      <c r="S29" s="63"/>
      <c r="T29" s="63"/>
      <c r="U29" s="87"/>
      <c r="V29" s="63">
        <v>44772</v>
      </c>
      <c r="W29" s="59">
        <v>100</v>
      </c>
      <c r="X29" s="87">
        <v>23.2</v>
      </c>
      <c r="Y29" s="63"/>
      <c r="Z29" s="63"/>
      <c r="AA29" s="87"/>
      <c r="AB29" s="63">
        <v>44828</v>
      </c>
      <c r="AC29" s="59">
        <v>100</v>
      </c>
      <c r="AD29" s="87">
        <v>23.2</v>
      </c>
      <c r="AE29" s="63"/>
      <c r="AF29" s="63"/>
      <c r="AG29" s="87"/>
      <c r="AH29" s="63" t="s">
        <v>163</v>
      </c>
      <c r="AI29" s="59">
        <v>60</v>
      </c>
      <c r="AJ29" s="87">
        <v>13.96</v>
      </c>
      <c r="AK29" s="63"/>
      <c r="AL29" s="63"/>
      <c r="AM29" s="87"/>
      <c r="AN29" s="78">
        <f t="shared" si="0"/>
        <v>290</v>
      </c>
      <c r="AO29" s="85">
        <f t="shared" si="1"/>
        <v>67.319999999999993</v>
      </c>
    </row>
    <row r="30" spans="1:41" ht="19.5" customHeight="1" x14ac:dyDescent="0.3">
      <c r="A30" s="57">
        <v>27</v>
      </c>
      <c r="B30" s="75" t="s">
        <v>137</v>
      </c>
      <c r="C30" s="62">
        <v>38</v>
      </c>
      <c r="D30" s="59"/>
      <c r="E30" s="59"/>
      <c r="F30" s="87"/>
      <c r="G30" s="59"/>
      <c r="H30" s="59"/>
      <c r="I30" s="87"/>
      <c r="J30" s="59"/>
      <c r="K30" s="59"/>
      <c r="L30" s="87"/>
      <c r="M30" s="59"/>
      <c r="N30" s="59"/>
      <c r="O30" s="87"/>
      <c r="P30" s="63">
        <v>44709</v>
      </c>
      <c r="Q30" s="59">
        <v>34</v>
      </c>
      <c r="R30" s="87">
        <v>7.89</v>
      </c>
      <c r="S30" s="59"/>
      <c r="T30" s="59"/>
      <c r="U30" s="87"/>
      <c r="V30" s="59"/>
      <c r="W30" s="59"/>
      <c r="X30" s="87"/>
      <c r="Y30" s="63">
        <v>44793</v>
      </c>
      <c r="Z30" s="59">
        <v>77</v>
      </c>
      <c r="AA30" s="87">
        <v>18</v>
      </c>
      <c r="AB30" s="59"/>
      <c r="AC30" s="59"/>
      <c r="AD30" s="87"/>
      <c r="AE30" s="59"/>
      <c r="AF30" s="59"/>
      <c r="AG30" s="87"/>
      <c r="AH30" s="59"/>
      <c r="AI30" s="59"/>
      <c r="AJ30" s="87"/>
      <c r="AK30" s="59"/>
      <c r="AL30" s="59"/>
      <c r="AM30" s="87"/>
      <c r="AN30" s="78">
        <f t="shared" si="0"/>
        <v>111</v>
      </c>
      <c r="AO30" s="85">
        <f t="shared" si="1"/>
        <v>25.89</v>
      </c>
    </row>
    <row r="31" spans="1:41" ht="19.5" customHeight="1" x14ac:dyDescent="0.3">
      <c r="A31" s="57">
        <v>28</v>
      </c>
      <c r="B31" s="74" t="s">
        <v>65</v>
      </c>
      <c r="C31" s="60">
        <v>39</v>
      </c>
      <c r="D31" s="63"/>
      <c r="E31" s="63"/>
      <c r="F31" s="87"/>
      <c r="G31" s="63"/>
      <c r="H31" s="63"/>
      <c r="I31" s="87"/>
      <c r="J31" s="59"/>
      <c r="K31" s="59"/>
      <c r="L31" s="87"/>
      <c r="M31" s="63"/>
      <c r="N31" s="63"/>
      <c r="O31" s="87"/>
      <c r="P31" s="63"/>
      <c r="Q31" s="63"/>
      <c r="R31" s="87"/>
      <c r="S31" s="63"/>
      <c r="T31" s="63"/>
      <c r="U31" s="87"/>
      <c r="V31" s="63"/>
      <c r="W31" s="63"/>
      <c r="X31" s="87"/>
      <c r="Y31" s="63">
        <v>44793</v>
      </c>
      <c r="Z31" s="59">
        <v>172</v>
      </c>
      <c r="AA31" s="87">
        <v>39.92</v>
      </c>
      <c r="AB31" s="63"/>
      <c r="AC31" s="63"/>
      <c r="AD31" s="87"/>
      <c r="AE31" s="59"/>
      <c r="AF31" s="59"/>
      <c r="AG31" s="87"/>
      <c r="AH31" s="59"/>
      <c r="AI31" s="59"/>
      <c r="AJ31" s="87"/>
      <c r="AK31" s="59"/>
      <c r="AL31" s="59"/>
      <c r="AM31" s="87"/>
      <c r="AN31" s="78">
        <f t="shared" si="0"/>
        <v>172</v>
      </c>
      <c r="AO31" s="85">
        <f t="shared" si="1"/>
        <v>39.92</v>
      </c>
    </row>
    <row r="32" spans="1:41" ht="19.5" customHeight="1" x14ac:dyDescent="0.3">
      <c r="A32" s="57">
        <v>29</v>
      </c>
      <c r="B32" s="89" t="s">
        <v>160</v>
      </c>
      <c r="C32" s="64">
        <v>40</v>
      </c>
      <c r="D32" s="59"/>
      <c r="E32" s="59"/>
      <c r="F32" s="87"/>
      <c r="G32" s="59"/>
      <c r="H32" s="59"/>
      <c r="I32" s="87"/>
      <c r="J32" s="59"/>
      <c r="K32" s="59"/>
      <c r="L32" s="87"/>
      <c r="M32" s="63"/>
      <c r="N32" s="63"/>
      <c r="O32" s="87"/>
      <c r="P32" s="63"/>
      <c r="Q32" s="63"/>
      <c r="R32" s="87"/>
      <c r="S32" s="63"/>
      <c r="T32" s="63"/>
      <c r="U32" s="87"/>
      <c r="V32" s="63">
        <v>44767</v>
      </c>
      <c r="W32" s="59">
        <v>60</v>
      </c>
      <c r="X32" s="87">
        <v>13.93</v>
      </c>
      <c r="Y32" s="59"/>
      <c r="Z32" s="59"/>
      <c r="AA32" s="87"/>
      <c r="AB32" s="63"/>
      <c r="AC32" s="63"/>
      <c r="AD32" s="87"/>
      <c r="AE32" s="63"/>
      <c r="AF32" s="63"/>
      <c r="AG32" s="87"/>
      <c r="AH32" s="63"/>
      <c r="AI32" s="63"/>
      <c r="AJ32" s="87"/>
      <c r="AK32" s="63"/>
      <c r="AL32" s="63"/>
      <c r="AM32" s="87"/>
      <c r="AN32" s="78">
        <f t="shared" si="0"/>
        <v>60</v>
      </c>
      <c r="AO32" s="85">
        <f t="shared" si="1"/>
        <v>13.93</v>
      </c>
    </row>
    <row r="33" spans="1:41" ht="19.5" customHeight="1" x14ac:dyDescent="0.3">
      <c r="A33" s="57">
        <v>30</v>
      </c>
      <c r="B33" s="75" t="s">
        <v>103</v>
      </c>
      <c r="C33" s="62">
        <v>41</v>
      </c>
      <c r="D33" s="59"/>
      <c r="E33" s="59"/>
      <c r="F33" s="87"/>
      <c r="G33" s="59"/>
      <c r="H33" s="59"/>
      <c r="I33" s="87"/>
      <c r="J33" s="59"/>
      <c r="K33" s="59"/>
      <c r="L33" s="87"/>
      <c r="M33" s="59"/>
      <c r="N33" s="59"/>
      <c r="O33" s="87"/>
      <c r="P33" s="59"/>
      <c r="Q33" s="59"/>
      <c r="R33" s="87"/>
      <c r="S33" s="59"/>
      <c r="T33" s="59"/>
      <c r="U33" s="87"/>
      <c r="V33" s="59"/>
      <c r="W33" s="59"/>
      <c r="X33" s="87"/>
      <c r="Y33" s="59"/>
      <c r="Z33" s="59"/>
      <c r="AA33" s="87"/>
      <c r="AB33" s="59"/>
      <c r="AC33" s="59"/>
      <c r="AD33" s="87"/>
      <c r="AE33" s="59"/>
      <c r="AF33" s="59"/>
      <c r="AG33" s="87"/>
      <c r="AH33" s="59"/>
      <c r="AI33" s="59"/>
      <c r="AJ33" s="87"/>
      <c r="AK33" s="59"/>
      <c r="AL33" s="59"/>
      <c r="AM33" s="87"/>
      <c r="AN33" s="78">
        <f t="shared" si="0"/>
        <v>0</v>
      </c>
      <c r="AO33" s="85">
        <f t="shared" si="1"/>
        <v>0</v>
      </c>
    </row>
    <row r="34" spans="1:41" ht="19.5" customHeight="1" x14ac:dyDescent="0.3">
      <c r="A34" s="57">
        <v>31</v>
      </c>
      <c r="B34" s="74" t="s">
        <v>24</v>
      </c>
      <c r="C34" s="60">
        <v>42</v>
      </c>
      <c r="D34" s="59"/>
      <c r="E34" s="59"/>
      <c r="F34" s="87"/>
      <c r="G34" s="59"/>
      <c r="H34" s="59"/>
      <c r="I34" s="87"/>
      <c r="J34" s="59"/>
      <c r="K34" s="59"/>
      <c r="L34" s="87"/>
      <c r="M34" s="59"/>
      <c r="N34" s="59"/>
      <c r="O34" s="87"/>
      <c r="P34" s="63"/>
      <c r="Q34" s="63"/>
      <c r="R34" s="87"/>
      <c r="S34" s="63"/>
      <c r="T34" s="63"/>
      <c r="U34" s="87"/>
      <c r="V34" s="63">
        <v>44744</v>
      </c>
      <c r="W34" s="59">
        <v>120</v>
      </c>
      <c r="X34" s="87">
        <v>27.85</v>
      </c>
      <c r="Y34" s="63">
        <v>44793</v>
      </c>
      <c r="Z34" s="59">
        <v>120</v>
      </c>
      <c r="AA34" s="87">
        <v>27.85</v>
      </c>
      <c r="AB34" s="63">
        <v>44828</v>
      </c>
      <c r="AC34" s="59">
        <v>119</v>
      </c>
      <c r="AD34" s="87">
        <v>27.62</v>
      </c>
      <c r="AE34" s="63">
        <v>44856</v>
      </c>
      <c r="AF34" s="58">
        <v>350</v>
      </c>
      <c r="AG34" s="87">
        <v>81.239999999999995</v>
      </c>
      <c r="AH34" s="63"/>
      <c r="AI34" s="63"/>
      <c r="AJ34" s="87"/>
      <c r="AK34" s="63"/>
      <c r="AL34" s="63"/>
      <c r="AM34" s="87"/>
      <c r="AN34" s="78">
        <f t="shared" si="0"/>
        <v>709</v>
      </c>
      <c r="AO34" s="85">
        <f t="shared" si="1"/>
        <v>164.56</v>
      </c>
    </row>
    <row r="35" spans="1:41" ht="19.5" customHeight="1" x14ac:dyDescent="0.3">
      <c r="A35" s="57">
        <v>32</v>
      </c>
      <c r="B35" s="74" t="s">
        <v>25</v>
      </c>
      <c r="C35" s="60">
        <v>43</v>
      </c>
      <c r="D35" s="59"/>
      <c r="E35" s="59"/>
      <c r="F35" s="87"/>
      <c r="G35" s="59"/>
      <c r="H35" s="59"/>
      <c r="I35" s="87"/>
      <c r="J35" s="63"/>
      <c r="K35" s="63"/>
      <c r="L35" s="87"/>
      <c r="M35" s="63">
        <v>44660</v>
      </c>
      <c r="N35" s="59">
        <v>200</v>
      </c>
      <c r="O35" s="87">
        <v>46.42</v>
      </c>
      <c r="P35" s="63"/>
      <c r="Q35" s="63"/>
      <c r="R35" s="87"/>
      <c r="S35" s="59"/>
      <c r="T35" s="59"/>
      <c r="U35" s="87"/>
      <c r="V35" s="59"/>
      <c r="W35" s="59"/>
      <c r="X35" s="87"/>
      <c r="Y35" s="63">
        <v>44779</v>
      </c>
      <c r="Z35" s="59">
        <v>400</v>
      </c>
      <c r="AA35" s="87">
        <v>92.84</v>
      </c>
      <c r="AB35" s="63"/>
      <c r="AC35" s="63"/>
      <c r="AD35" s="87"/>
      <c r="AE35" s="63"/>
      <c r="AF35" s="63"/>
      <c r="AG35" s="87"/>
      <c r="AH35" s="59"/>
      <c r="AI35" s="59"/>
      <c r="AJ35" s="87"/>
      <c r="AK35" s="59"/>
      <c r="AL35" s="59"/>
      <c r="AM35" s="87"/>
      <c r="AN35" s="78">
        <f t="shared" si="0"/>
        <v>600</v>
      </c>
      <c r="AO35" s="85">
        <f t="shared" si="1"/>
        <v>139.26</v>
      </c>
    </row>
    <row r="36" spans="1:41" ht="19.5" customHeight="1" x14ac:dyDescent="0.3">
      <c r="A36" s="57">
        <v>33</v>
      </c>
      <c r="B36" s="89" t="s">
        <v>26</v>
      </c>
      <c r="C36" s="60">
        <v>44</v>
      </c>
      <c r="D36" s="63"/>
      <c r="E36" s="63"/>
      <c r="F36" s="87"/>
      <c r="G36" s="59"/>
      <c r="H36" s="59"/>
      <c r="I36" s="87"/>
      <c r="J36" s="63"/>
      <c r="K36" s="63"/>
      <c r="L36" s="87"/>
      <c r="M36" s="63"/>
      <c r="N36" s="63"/>
      <c r="O36" s="87"/>
      <c r="P36" s="63"/>
      <c r="Q36" s="63"/>
      <c r="R36" s="87"/>
      <c r="S36" s="63"/>
      <c r="T36" s="63"/>
      <c r="U36" s="87"/>
      <c r="V36" s="63">
        <v>44744</v>
      </c>
      <c r="W36" s="59">
        <v>100</v>
      </c>
      <c r="X36" s="87">
        <v>23.21</v>
      </c>
      <c r="Y36" s="63">
        <v>44793</v>
      </c>
      <c r="Z36" s="59">
        <v>107</v>
      </c>
      <c r="AA36" s="87">
        <v>24.83</v>
      </c>
      <c r="AB36" s="63"/>
      <c r="AC36" s="63"/>
      <c r="AD36" s="87"/>
      <c r="AE36" s="63"/>
      <c r="AF36" s="63"/>
      <c r="AG36" s="87"/>
      <c r="AH36" s="63"/>
      <c r="AI36" s="63"/>
      <c r="AJ36" s="87"/>
      <c r="AK36" s="63"/>
      <c r="AL36" s="63"/>
      <c r="AM36" s="87"/>
      <c r="AN36" s="78">
        <f t="shared" si="0"/>
        <v>207</v>
      </c>
      <c r="AO36" s="85">
        <f t="shared" si="1"/>
        <v>48.04</v>
      </c>
    </row>
    <row r="37" spans="1:41" ht="19.5" customHeight="1" x14ac:dyDescent="0.3">
      <c r="A37" s="57">
        <v>34</v>
      </c>
      <c r="B37" s="75"/>
      <c r="C37" s="62">
        <v>45</v>
      </c>
      <c r="D37" s="59"/>
      <c r="E37" s="59"/>
      <c r="F37" s="87"/>
      <c r="G37" s="59"/>
      <c r="H37" s="59"/>
      <c r="I37" s="87"/>
      <c r="J37" s="59"/>
      <c r="K37" s="59"/>
      <c r="L37" s="87"/>
      <c r="M37" s="59"/>
      <c r="N37" s="59"/>
      <c r="O37" s="87"/>
      <c r="P37" s="59"/>
      <c r="Q37" s="59"/>
      <c r="R37" s="87"/>
      <c r="S37" s="59"/>
      <c r="T37" s="59"/>
      <c r="U37" s="87"/>
      <c r="V37" s="59"/>
      <c r="W37" s="59"/>
      <c r="X37" s="87"/>
      <c r="Y37" s="59"/>
      <c r="Z37" s="59"/>
      <c r="AA37" s="87"/>
      <c r="AB37" s="59"/>
      <c r="AC37" s="59"/>
      <c r="AD37" s="87"/>
      <c r="AE37" s="59"/>
      <c r="AF37" s="59"/>
      <c r="AG37" s="87"/>
      <c r="AH37" s="59"/>
      <c r="AI37" s="59"/>
      <c r="AJ37" s="87"/>
      <c r="AK37" s="59"/>
      <c r="AL37" s="59"/>
      <c r="AM37" s="87"/>
      <c r="AN37" s="78">
        <f t="shared" si="0"/>
        <v>0</v>
      </c>
      <c r="AO37" s="85">
        <f t="shared" si="1"/>
        <v>0</v>
      </c>
    </row>
    <row r="38" spans="1:41" ht="19.5" customHeight="1" x14ac:dyDescent="0.3">
      <c r="A38" s="57">
        <v>35</v>
      </c>
      <c r="B38" s="89" t="s">
        <v>27</v>
      </c>
      <c r="C38" s="64">
        <v>47</v>
      </c>
      <c r="D38" s="59"/>
      <c r="E38" s="59"/>
      <c r="F38" s="87"/>
      <c r="G38" s="59"/>
      <c r="H38" s="59"/>
      <c r="I38" s="87"/>
      <c r="J38" s="63"/>
      <c r="K38" s="63"/>
      <c r="L38" s="87"/>
      <c r="M38" s="63"/>
      <c r="N38" s="63"/>
      <c r="O38" s="87"/>
      <c r="P38" s="63"/>
      <c r="Q38" s="63"/>
      <c r="R38" s="87"/>
      <c r="S38" s="63"/>
      <c r="T38" s="63"/>
      <c r="U38" s="87"/>
      <c r="V38" s="63">
        <v>44753</v>
      </c>
      <c r="W38" s="59">
        <v>100</v>
      </c>
      <c r="X38" s="87">
        <v>23.21</v>
      </c>
      <c r="Y38" s="61"/>
      <c r="Z38" s="61"/>
      <c r="AA38" s="87"/>
      <c r="AB38" s="63">
        <v>44823</v>
      </c>
      <c r="AC38" s="59">
        <v>100</v>
      </c>
      <c r="AD38" s="87">
        <v>23.21</v>
      </c>
      <c r="AE38" s="63" t="s">
        <v>162</v>
      </c>
      <c r="AF38" s="58">
        <v>300</v>
      </c>
      <c r="AG38" s="86">
        <v>69.63</v>
      </c>
      <c r="AH38" s="63"/>
      <c r="AI38" s="63"/>
      <c r="AJ38" s="87"/>
      <c r="AK38" s="63"/>
      <c r="AL38" s="63"/>
      <c r="AM38" s="87"/>
      <c r="AN38" s="78">
        <f t="shared" si="0"/>
        <v>500</v>
      </c>
      <c r="AO38" s="85">
        <f t="shared" si="1"/>
        <v>116.05000000000001</v>
      </c>
    </row>
    <row r="39" spans="1:41" ht="19.5" customHeight="1" x14ac:dyDescent="0.3">
      <c r="A39" s="57">
        <v>36</v>
      </c>
      <c r="B39" s="75"/>
      <c r="C39" s="64">
        <v>49</v>
      </c>
      <c r="D39" s="59"/>
      <c r="E39" s="59"/>
      <c r="F39" s="87"/>
      <c r="G39" s="59"/>
      <c r="H39" s="59"/>
      <c r="I39" s="87"/>
      <c r="J39" s="59"/>
      <c r="K39" s="59"/>
      <c r="L39" s="87"/>
      <c r="M39" s="59"/>
      <c r="N39" s="59"/>
      <c r="O39" s="87"/>
      <c r="P39" s="59"/>
      <c r="Q39" s="59"/>
      <c r="R39" s="87"/>
      <c r="S39" s="59"/>
      <c r="T39" s="59"/>
      <c r="U39" s="87"/>
      <c r="V39" s="59"/>
      <c r="W39" s="59"/>
      <c r="X39" s="87"/>
      <c r="Y39" s="59"/>
      <c r="Z39" s="59"/>
      <c r="AA39" s="87"/>
      <c r="AB39" s="59"/>
      <c r="AC39" s="59"/>
      <c r="AD39" s="87"/>
      <c r="AE39" s="59"/>
      <c r="AF39" s="59"/>
      <c r="AG39" s="87"/>
      <c r="AH39" s="59"/>
      <c r="AI39" s="59"/>
      <c r="AJ39" s="87"/>
      <c r="AK39" s="59"/>
      <c r="AL39" s="59"/>
      <c r="AM39" s="87"/>
      <c r="AN39" s="78">
        <f>SUM(AL39+AM8633+AF39+AC39+Z39+W39+T39+Q39+N39+K39+H39+E39)</f>
        <v>0</v>
      </c>
      <c r="AO39" s="85">
        <f t="shared" si="1"/>
        <v>0</v>
      </c>
    </row>
    <row r="40" spans="1:41" ht="19.5" customHeight="1" x14ac:dyDescent="0.3">
      <c r="A40" s="57">
        <v>37</v>
      </c>
      <c r="B40" s="74" t="s">
        <v>109</v>
      </c>
      <c r="C40" s="60">
        <v>50</v>
      </c>
      <c r="D40" s="59"/>
      <c r="E40" s="59"/>
      <c r="F40" s="87"/>
      <c r="G40" s="59"/>
      <c r="H40" s="59"/>
      <c r="I40" s="87"/>
      <c r="J40" s="59"/>
      <c r="K40" s="59"/>
      <c r="L40" s="87"/>
      <c r="M40" s="63"/>
      <c r="N40" s="63"/>
      <c r="O40" s="87"/>
      <c r="P40" s="61"/>
      <c r="Q40" s="61"/>
      <c r="R40" s="87"/>
      <c r="S40" s="63"/>
      <c r="T40" s="63"/>
      <c r="U40" s="87"/>
      <c r="V40" s="63">
        <v>44765</v>
      </c>
      <c r="W40" s="59">
        <v>301</v>
      </c>
      <c r="X40" s="87">
        <v>69.86</v>
      </c>
      <c r="Y40" s="63"/>
      <c r="Z40" s="63"/>
      <c r="AA40" s="87"/>
      <c r="AB40" s="63"/>
      <c r="AC40" s="63"/>
      <c r="AD40" s="87"/>
      <c r="AE40" s="63"/>
      <c r="AF40" s="63"/>
      <c r="AG40" s="87"/>
      <c r="AH40" s="59"/>
      <c r="AI40" s="59"/>
      <c r="AJ40" s="87"/>
      <c r="AK40" s="59"/>
      <c r="AL40" s="59"/>
      <c r="AM40" s="87"/>
      <c r="AN40" s="78">
        <f t="shared" si="0"/>
        <v>301</v>
      </c>
      <c r="AO40" s="85">
        <f t="shared" si="1"/>
        <v>69.86</v>
      </c>
    </row>
    <row r="41" spans="1:41" ht="19.5" customHeight="1" x14ac:dyDescent="0.3">
      <c r="A41" s="57">
        <v>38</v>
      </c>
      <c r="B41" s="74" t="s">
        <v>66</v>
      </c>
      <c r="C41" s="60">
        <v>51</v>
      </c>
      <c r="D41" s="63"/>
      <c r="E41" s="63"/>
      <c r="F41" s="87"/>
      <c r="G41" s="63"/>
      <c r="H41" s="63"/>
      <c r="I41" s="87"/>
      <c r="J41" s="63"/>
      <c r="K41" s="63"/>
      <c r="L41" s="87"/>
      <c r="M41" s="63"/>
      <c r="N41" s="63"/>
      <c r="O41" s="87"/>
      <c r="P41" s="63">
        <v>44689</v>
      </c>
      <c r="Q41" s="59">
        <v>64</v>
      </c>
      <c r="R41" s="87">
        <v>14.85</v>
      </c>
      <c r="S41" s="63"/>
      <c r="T41" s="63"/>
      <c r="U41" s="87"/>
      <c r="V41" s="63">
        <v>44744</v>
      </c>
      <c r="W41" s="59">
        <v>100</v>
      </c>
      <c r="X41" s="87">
        <v>23.21</v>
      </c>
      <c r="Y41" s="63"/>
      <c r="Z41" s="63"/>
      <c r="AA41" s="87"/>
      <c r="AB41" s="63"/>
      <c r="AC41" s="63"/>
      <c r="AD41" s="87"/>
      <c r="AE41" s="63">
        <v>44856</v>
      </c>
      <c r="AF41" s="58">
        <v>100</v>
      </c>
      <c r="AG41" s="87">
        <v>23.21</v>
      </c>
      <c r="AH41" s="63">
        <v>44875</v>
      </c>
      <c r="AI41" s="59">
        <v>135</v>
      </c>
      <c r="AJ41" s="87">
        <v>31.38</v>
      </c>
      <c r="AK41" s="63"/>
      <c r="AL41" s="63"/>
      <c r="AM41" s="87"/>
      <c r="AN41" s="78">
        <f>SUM(AL41+AI41+AF41+AC41+Z41+W41+T41+Q41+N41+K41+H41+E41)</f>
        <v>399</v>
      </c>
      <c r="AO41" s="85">
        <f t="shared" si="1"/>
        <v>92.65</v>
      </c>
    </row>
    <row r="42" spans="1:41" ht="19.5" customHeight="1" x14ac:dyDescent="0.3">
      <c r="A42" s="57">
        <v>39</v>
      </c>
      <c r="B42" s="74" t="s">
        <v>101</v>
      </c>
      <c r="C42" s="60">
        <v>52</v>
      </c>
      <c r="D42" s="61">
        <v>44579</v>
      </c>
      <c r="E42" s="59">
        <v>221</v>
      </c>
      <c r="F42" s="87">
        <v>46.42</v>
      </c>
      <c r="G42" s="59"/>
      <c r="H42" s="59"/>
      <c r="I42" s="87"/>
      <c r="J42" s="63"/>
      <c r="K42" s="63"/>
      <c r="L42" s="87"/>
      <c r="M42" s="61">
        <v>44670</v>
      </c>
      <c r="N42" s="59">
        <v>150</v>
      </c>
      <c r="O42" s="87">
        <v>34.82</v>
      </c>
      <c r="P42" s="63"/>
      <c r="Q42" s="63"/>
      <c r="R42" s="87"/>
      <c r="S42" s="63">
        <v>44733</v>
      </c>
      <c r="T42" s="59">
        <v>200</v>
      </c>
      <c r="U42" s="87">
        <v>46.4</v>
      </c>
      <c r="V42" s="63">
        <v>44760</v>
      </c>
      <c r="W42" s="59">
        <v>200</v>
      </c>
      <c r="X42" s="87">
        <v>46.42</v>
      </c>
      <c r="Y42" s="63" t="s">
        <v>159</v>
      </c>
      <c r="Z42" s="59">
        <v>400</v>
      </c>
      <c r="AA42" s="87">
        <v>92.84</v>
      </c>
      <c r="AB42" s="63"/>
      <c r="AC42" s="63"/>
      <c r="AD42" s="87"/>
      <c r="AE42" s="63"/>
      <c r="AF42" s="63"/>
      <c r="AG42" s="87"/>
      <c r="AH42" s="63">
        <v>44868</v>
      </c>
      <c r="AI42" s="59">
        <v>207</v>
      </c>
      <c r="AJ42" s="87">
        <v>48</v>
      </c>
      <c r="AK42" s="63">
        <v>44917</v>
      </c>
      <c r="AL42" s="59">
        <v>207</v>
      </c>
      <c r="AM42" s="87">
        <v>48</v>
      </c>
      <c r="AN42" s="78">
        <f t="shared" si="0"/>
        <v>1585</v>
      </c>
      <c r="AO42" s="85">
        <f t="shared" si="1"/>
        <v>362.9</v>
      </c>
    </row>
    <row r="43" spans="1:41" ht="19.5" customHeight="1" x14ac:dyDescent="0.3">
      <c r="A43" s="57">
        <v>40</v>
      </c>
      <c r="B43" s="89" t="s">
        <v>29</v>
      </c>
      <c r="C43" s="64">
        <v>53</v>
      </c>
      <c r="D43" s="59"/>
      <c r="E43" s="59"/>
      <c r="F43" s="87"/>
      <c r="G43" s="59"/>
      <c r="H43" s="59"/>
      <c r="I43" s="87"/>
      <c r="J43" s="63"/>
      <c r="K43" s="63"/>
      <c r="L43" s="87"/>
      <c r="M43" s="63"/>
      <c r="N43" s="63"/>
      <c r="O43" s="87"/>
      <c r="P43" s="61"/>
      <c r="Q43" s="61"/>
      <c r="R43" s="87"/>
      <c r="S43" s="63">
        <v>44730</v>
      </c>
      <c r="T43" s="59">
        <v>200</v>
      </c>
      <c r="U43" s="87">
        <v>46.42</v>
      </c>
      <c r="V43" s="63"/>
      <c r="W43" s="63"/>
      <c r="X43" s="87"/>
      <c r="Y43" s="63"/>
      <c r="Z43" s="63"/>
      <c r="AA43" s="87"/>
      <c r="AB43" s="63"/>
      <c r="AC43" s="63"/>
      <c r="AD43" s="87"/>
      <c r="AE43" s="63">
        <v>44858</v>
      </c>
      <c r="AF43" s="58">
        <v>122</v>
      </c>
      <c r="AG43" s="87">
        <v>28.5</v>
      </c>
      <c r="AH43" s="63"/>
      <c r="AI43" s="63"/>
      <c r="AJ43" s="87"/>
      <c r="AK43" s="63"/>
      <c r="AL43" s="63"/>
      <c r="AM43" s="87"/>
      <c r="AN43" s="78">
        <f t="shared" si="0"/>
        <v>322</v>
      </c>
      <c r="AO43" s="85">
        <f t="shared" si="1"/>
        <v>74.92</v>
      </c>
    </row>
    <row r="44" spans="1:41" ht="19.5" customHeight="1" x14ac:dyDescent="0.3">
      <c r="A44" s="57">
        <v>41</v>
      </c>
      <c r="B44" s="75"/>
      <c r="C44" s="62">
        <v>54</v>
      </c>
      <c r="D44" s="59"/>
      <c r="E44" s="59"/>
      <c r="F44" s="87"/>
      <c r="G44" s="59"/>
      <c r="H44" s="59"/>
      <c r="I44" s="87"/>
      <c r="J44" s="59"/>
      <c r="K44" s="59"/>
      <c r="L44" s="87"/>
      <c r="M44" s="59"/>
      <c r="N44" s="59"/>
      <c r="O44" s="87"/>
      <c r="P44" s="59"/>
      <c r="Q44" s="59"/>
      <c r="R44" s="87"/>
      <c r="S44" s="59"/>
      <c r="T44" s="59"/>
      <c r="U44" s="87"/>
      <c r="V44" s="59"/>
      <c r="W44" s="59"/>
      <c r="X44" s="87"/>
      <c r="Y44" s="59"/>
      <c r="Z44" s="59"/>
      <c r="AA44" s="87"/>
      <c r="AB44" s="59"/>
      <c r="AC44" s="59"/>
      <c r="AD44" s="87"/>
      <c r="AE44" s="59"/>
      <c r="AF44" s="59"/>
      <c r="AG44" s="87"/>
      <c r="AH44" s="59"/>
      <c r="AI44" s="59"/>
      <c r="AJ44" s="87"/>
      <c r="AK44" s="59"/>
      <c r="AL44" s="59"/>
      <c r="AM44" s="87"/>
      <c r="AN44" s="78">
        <f t="shared" si="0"/>
        <v>0</v>
      </c>
      <c r="AO44" s="85">
        <f t="shared" si="1"/>
        <v>0</v>
      </c>
    </row>
    <row r="45" spans="1:41" ht="19.5" customHeight="1" x14ac:dyDescent="0.3">
      <c r="A45" s="57">
        <v>42</v>
      </c>
      <c r="B45" s="74" t="s">
        <v>133</v>
      </c>
      <c r="C45" s="60">
        <v>55</v>
      </c>
      <c r="D45" s="59"/>
      <c r="E45" s="59"/>
      <c r="F45" s="87"/>
      <c r="G45" s="59"/>
      <c r="H45" s="59"/>
      <c r="I45" s="87"/>
      <c r="J45" s="63">
        <v>44635</v>
      </c>
      <c r="K45" s="59">
        <v>200</v>
      </c>
      <c r="L45" s="87">
        <v>46.42</v>
      </c>
      <c r="M45" s="63"/>
      <c r="N45" s="63"/>
      <c r="O45" s="87"/>
      <c r="P45" s="63">
        <v>44711</v>
      </c>
      <c r="Q45" s="59">
        <v>200</v>
      </c>
      <c r="R45" s="87">
        <v>46.42</v>
      </c>
      <c r="S45" s="63"/>
      <c r="T45" s="63"/>
      <c r="U45" s="87"/>
      <c r="V45" s="63"/>
      <c r="W45" s="63"/>
      <c r="X45" s="87"/>
      <c r="Y45" s="59"/>
      <c r="Z45" s="59"/>
      <c r="AA45" s="87"/>
      <c r="AB45" s="63">
        <v>44816</v>
      </c>
      <c r="AC45" s="59">
        <v>200</v>
      </c>
      <c r="AD45" s="87">
        <v>46.42</v>
      </c>
      <c r="AE45" s="63">
        <v>44856</v>
      </c>
      <c r="AF45" s="58">
        <v>200</v>
      </c>
      <c r="AG45" s="87">
        <v>46.42</v>
      </c>
      <c r="AH45" s="63"/>
      <c r="AI45" s="63"/>
      <c r="AJ45" s="87"/>
      <c r="AK45" s="63"/>
      <c r="AL45" s="63"/>
      <c r="AM45" s="87"/>
      <c r="AN45" s="78">
        <f t="shared" si="0"/>
        <v>800</v>
      </c>
      <c r="AO45" s="85">
        <f t="shared" si="1"/>
        <v>185.68</v>
      </c>
    </row>
    <row r="46" spans="1:41" ht="19.5" customHeight="1" x14ac:dyDescent="0.3">
      <c r="A46" s="57">
        <v>43</v>
      </c>
      <c r="B46" s="74" t="s">
        <v>31</v>
      </c>
      <c r="C46" s="60">
        <v>57</v>
      </c>
      <c r="D46" s="59"/>
      <c r="E46" s="59"/>
      <c r="F46" s="87"/>
      <c r="G46" s="59"/>
      <c r="H46" s="59"/>
      <c r="I46" s="87"/>
      <c r="J46" s="59"/>
      <c r="K46" s="59"/>
      <c r="L46" s="87"/>
      <c r="M46" s="63"/>
      <c r="N46" s="63"/>
      <c r="O46" s="87"/>
      <c r="P46" s="63">
        <v>44709</v>
      </c>
      <c r="Q46" s="59">
        <v>50</v>
      </c>
      <c r="R46" s="87">
        <v>11.6</v>
      </c>
      <c r="S46" s="63"/>
      <c r="T46" s="63"/>
      <c r="U46" s="87"/>
      <c r="V46" s="63"/>
      <c r="W46" s="63"/>
      <c r="X46" s="87"/>
      <c r="Y46" s="63">
        <v>44793</v>
      </c>
      <c r="Z46" s="59">
        <v>113</v>
      </c>
      <c r="AA46" s="87">
        <v>26.23</v>
      </c>
      <c r="AB46" s="63"/>
      <c r="AC46" s="63"/>
      <c r="AD46" s="87"/>
      <c r="AE46" s="63"/>
      <c r="AF46" s="63"/>
      <c r="AG46" s="87"/>
      <c r="AH46" s="59"/>
      <c r="AI46" s="59"/>
      <c r="AJ46" s="87"/>
      <c r="AK46" s="59"/>
      <c r="AL46" s="59"/>
      <c r="AM46" s="87"/>
      <c r="AN46" s="78">
        <f t="shared" si="0"/>
        <v>163</v>
      </c>
      <c r="AO46" s="85">
        <f t="shared" si="1"/>
        <v>37.83</v>
      </c>
    </row>
    <row r="47" spans="1:41" ht="19.5" customHeight="1" x14ac:dyDescent="0.3">
      <c r="A47" s="57">
        <v>44</v>
      </c>
      <c r="B47" s="89" t="s">
        <v>32</v>
      </c>
      <c r="C47" s="64">
        <v>58</v>
      </c>
      <c r="D47" s="59"/>
      <c r="E47" s="59"/>
      <c r="F47" s="87"/>
      <c r="G47" s="59"/>
      <c r="H47" s="59"/>
      <c r="I47" s="87"/>
      <c r="J47" s="59"/>
      <c r="K47" s="59"/>
      <c r="L47" s="87"/>
      <c r="M47" s="63"/>
      <c r="N47" s="63"/>
      <c r="O47" s="87"/>
      <c r="P47" s="63">
        <v>44709</v>
      </c>
      <c r="Q47" s="59">
        <v>100</v>
      </c>
      <c r="R47" s="87">
        <v>23.21</v>
      </c>
      <c r="S47" s="63"/>
      <c r="T47" s="63"/>
      <c r="U47" s="87"/>
      <c r="V47" s="63"/>
      <c r="W47" s="63"/>
      <c r="X47" s="87"/>
      <c r="Y47" s="63"/>
      <c r="Z47" s="63"/>
      <c r="AA47" s="87"/>
      <c r="AB47" s="63">
        <v>44814</v>
      </c>
      <c r="AC47" s="59">
        <v>55</v>
      </c>
      <c r="AD47" s="87">
        <v>12.77</v>
      </c>
      <c r="AE47" s="63"/>
      <c r="AF47" s="63"/>
      <c r="AG47" s="87"/>
      <c r="AH47" s="59"/>
      <c r="AI47" s="59"/>
      <c r="AJ47" s="87"/>
      <c r="AK47" s="59"/>
      <c r="AL47" s="59"/>
      <c r="AM47" s="87"/>
      <c r="AN47" s="78">
        <f t="shared" si="0"/>
        <v>155</v>
      </c>
      <c r="AO47" s="85">
        <f t="shared" si="1"/>
        <v>35.980000000000004</v>
      </c>
    </row>
    <row r="48" spans="1:41" ht="19.5" customHeight="1" x14ac:dyDescent="0.3">
      <c r="A48" s="57">
        <v>45</v>
      </c>
      <c r="B48" s="75"/>
      <c r="C48" s="62">
        <v>63</v>
      </c>
      <c r="D48" s="59"/>
      <c r="E48" s="59"/>
      <c r="F48" s="87"/>
      <c r="G48" s="59"/>
      <c r="H48" s="59"/>
      <c r="I48" s="87"/>
      <c r="J48" s="59"/>
      <c r="K48" s="59"/>
      <c r="L48" s="87"/>
      <c r="M48" s="59"/>
      <c r="N48" s="59"/>
      <c r="O48" s="87"/>
      <c r="P48" s="63"/>
      <c r="Q48" s="59"/>
      <c r="R48" s="87"/>
      <c r="S48" s="59"/>
      <c r="T48" s="59"/>
      <c r="U48" s="87"/>
      <c r="V48" s="59"/>
      <c r="W48" s="59"/>
      <c r="X48" s="87"/>
      <c r="Y48" s="59"/>
      <c r="Z48" s="59"/>
      <c r="AA48" s="87"/>
      <c r="AB48" s="59"/>
      <c r="AC48" s="59"/>
      <c r="AD48" s="87"/>
      <c r="AE48" s="59"/>
      <c r="AF48" s="59"/>
      <c r="AG48" s="87"/>
      <c r="AH48" s="59"/>
      <c r="AI48" s="59"/>
      <c r="AJ48" s="87"/>
      <c r="AK48" s="59"/>
      <c r="AL48" s="59"/>
      <c r="AM48" s="87"/>
      <c r="AN48" s="78">
        <f t="shared" si="0"/>
        <v>0</v>
      </c>
      <c r="AO48" s="85">
        <f t="shared" si="1"/>
        <v>0</v>
      </c>
    </row>
    <row r="49" spans="1:41" ht="19.5" customHeight="1" x14ac:dyDescent="0.3">
      <c r="A49" s="57">
        <v>46</v>
      </c>
      <c r="B49" s="77" t="s">
        <v>108</v>
      </c>
      <c r="C49" s="60">
        <v>65</v>
      </c>
      <c r="D49" s="59"/>
      <c r="E49" s="59"/>
      <c r="F49" s="87"/>
      <c r="G49" s="59"/>
      <c r="H49" s="59"/>
      <c r="I49" s="87"/>
      <c r="J49" s="59"/>
      <c r="K49" s="59"/>
      <c r="L49" s="87"/>
      <c r="M49" s="63"/>
      <c r="N49" s="63"/>
      <c r="O49" s="87"/>
      <c r="P49" s="59"/>
      <c r="Q49" s="59"/>
      <c r="R49" s="87"/>
      <c r="S49" s="63"/>
      <c r="T49" s="63"/>
      <c r="U49" s="87"/>
      <c r="V49" s="63">
        <v>44768</v>
      </c>
      <c r="W49" s="59">
        <v>250</v>
      </c>
      <c r="X49" s="87">
        <v>58.25</v>
      </c>
      <c r="Y49" s="59"/>
      <c r="Z49" s="59"/>
      <c r="AA49" s="87"/>
      <c r="AB49" s="59"/>
      <c r="AC49" s="59"/>
      <c r="AD49" s="87"/>
      <c r="AE49" s="59"/>
      <c r="AF49" s="59"/>
      <c r="AG49" s="87"/>
      <c r="AH49" s="59"/>
      <c r="AI49" s="59"/>
      <c r="AJ49" s="87"/>
      <c r="AK49" s="59"/>
      <c r="AL49" s="59"/>
      <c r="AM49" s="87"/>
      <c r="AN49" s="78">
        <f t="shared" si="0"/>
        <v>250</v>
      </c>
      <c r="AO49" s="85">
        <f t="shared" si="1"/>
        <v>58.25</v>
      </c>
    </row>
    <row r="50" spans="1:41" ht="19.5" customHeight="1" x14ac:dyDescent="0.3">
      <c r="A50" s="57">
        <v>47</v>
      </c>
      <c r="B50" s="74" t="s">
        <v>33</v>
      </c>
      <c r="C50" s="60">
        <v>67</v>
      </c>
      <c r="D50" s="59"/>
      <c r="E50" s="59"/>
      <c r="F50" s="87"/>
      <c r="G50" s="63"/>
      <c r="H50" s="63"/>
      <c r="I50" s="87"/>
      <c r="J50" s="63"/>
      <c r="K50" s="63"/>
      <c r="L50" s="87"/>
      <c r="M50" s="63"/>
      <c r="N50" s="63"/>
      <c r="O50" s="87"/>
      <c r="P50" s="63">
        <v>44706</v>
      </c>
      <c r="Q50" s="59">
        <v>100</v>
      </c>
      <c r="R50" s="87">
        <v>23.21</v>
      </c>
      <c r="S50" s="63" t="s">
        <v>156</v>
      </c>
      <c r="T50" s="59">
        <v>400</v>
      </c>
      <c r="U50" s="87">
        <v>92.84</v>
      </c>
      <c r="V50" s="63"/>
      <c r="W50" s="63"/>
      <c r="X50" s="87"/>
      <c r="Y50" s="63">
        <v>44796</v>
      </c>
      <c r="Z50" s="59">
        <v>100</v>
      </c>
      <c r="AA50" s="87">
        <v>23.21</v>
      </c>
      <c r="AB50" s="63"/>
      <c r="AC50" s="63"/>
      <c r="AD50" s="87"/>
      <c r="AE50" s="63"/>
      <c r="AF50" s="63"/>
      <c r="AG50" s="87"/>
      <c r="AH50" s="63">
        <v>44876</v>
      </c>
      <c r="AI50" s="59">
        <v>150</v>
      </c>
      <c r="AJ50" s="87">
        <v>34.82</v>
      </c>
      <c r="AK50" s="59"/>
      <c r="AL50" s="59"/>
      <c r="AM50" s="87"/>
      <c r="AN50" s="78">
        <f t="shared" si="0"/>
        <v>750</v>
      </c>
      <c r="AO50" s="85">
        <f t="shared" si="1"/>
        <v>174.08</v>
      </c>
    </row>
    <row r="51" spans="1:41" ht="19.5" customHeight="1" x14ac:dyDescent="0.3">
      <c r="A51" s="57">
        <v>48</v>
      </c>
      <c r="B51" s="74" t="s">
        <v>117</v>
      </c>
      <c r="C51" s="60">
        <v>68</v>
      </c>
      <c r="D51" s="59"/>
      <c r="E51" s="59"/>
      <c r="F51" s="87"/>
      <c r="G51" s="59"/>
      <c r="H51" s="59"/>
      <c r="I51" s="87"/>
      <c r="J51" s="63">
        <v>44641</v>
      </c>
      <c r="K51" s="59">
        <v>100</v>
      </c>
      <c r="L51" s="87">
        <v>23.21</v>
      </c>
      <c r="M51" s="63"/>
      <c r="N51" s="63"/>
      <c r="O51" s="87"/>
      <c r="P51" s="63">
        <v>44706</v>
      </c>
      <c r="Q51" s="59">
        <v>100</v>
      </c>
      <c r="R51" s="87">
        <v>23.21</v>
      </c>
      <c r="S51" s="63">
        <v>44733</v>
      </c>
      <c r="T51" s="59">
        <v>100</v>
      </c>
      <c r="U51" s="87">
        <v>23.21</v>
      </c>
      <c r="V51" s="63"/>
      <c r="W51" s="63"/>
      <c r="X51" s="87"/>
      <c r="Y51" s="63">
        <v>44796</v>
      </c>
      <c r="Z51" s="59">
        <v>100</v>
      </c>
      <c r="AA51" s="87">
        <v>23.21</v>
      </c>
      <c r="AB51" s="63"/>
      <c r="AC51" s="63"/>
      <c r="AD51" s="87"/>
      <c r="AE51" s="63"/>
      <c r="AF51" s="63"/>
      <c r="AG51" s="87"/>
      <c r="AH51" s="63">
        <v>44876</v>
      </c>
      <c r="AI51" s="59">
        <v>150</v>
      </c>
      <c r="AJ51" s="87">
        <v>34.81</v>
      </c>
      <c r="AK51" s="59"/>
      <c r="AL51" s="59"/>
      <c r="AM51" s="87"/>
      <c r="AN51" s="78">
        <f t="shared" si="0"/>
        <v>550</v>
      </c>
      <c r="AO51" s="85">
        <f t="shared" si="1"/>
        <v>127.65</v>
      </c>
    </row>
    <row r="52" spans="1:41" ht="19.5" customHeight="1" x14ac:dyDescent="0.3">
      <c r="A52" s="57">
        <v>49</v>
      </c>
      <c r="B52" s="74" t="s">
        <v>153</v>
      </c>
      <c r="C52" s="60">
        <v>70</v>
      </c>
      <c r="D52" s="59"/>
      <c r="E52" s="59"/>
      <c r="F52" s="87"/>
      <c r="G52" s="59"/>
      <c r="H52" s="59"/>
      <c r="I52" s="87"/>
      <c r="J52" s="63"/>
      <c r="K52" s="63"/>
      <c r="L52" s="87"/>
      <c r="M52" s="63">
        <v>44660</v>
      </c>
      <c r="N52" s="59">
        <v>5</v>
      </c>
      <c r="O52" s="87">
        <v>1.1599999999999999</v>
      </c>
      <c r="P52" s="63">
        <v>44689</v>
      </c>
      <c r="Q52" s="59">
        <v>150</v>
      </c>
      <c r="R52" s="87">
        <v>35</v>
      </c>
      <c r="S52" s="63"/>
      <c r="T52" s="63"/>
      <c r="U52" s="87"/>
      <c r="V52" s="63"/>
      <c r="W52" s="63"/>
      <c r="X52" s="87"/>
      <c r="Y52" s="59"/>
      <c r="Z52" s="59"/>
      <c r="AA52" s="87"/>
      <c r="AB52" s="63">
        <v>44811</v>
      </c>
      <c r="AC52" s="59">
        <v>500</v>
      </c>
      <c r="AD52" s="87">
        <v>116.05</v>
      </c>
      <c r="AE52" s="63"/>
      <c r="AF52" s="63"/>
      <c r="AG52" s="87"/>
      <c r="AH52" s="59"/>
      <c r="AI52" s="59"/>
      <c r="AJ52" s="87"/>
      <c r="AK52" s="59"/>
      <c r="AL52" s="59"/>
      <c r="AM52" s="87"/>
      <c r="AN52" s="78">
        <f t="shared" si="0"/>
        <v>655</v>
      </c>
      <c r="AO52" s="85">
        <f t="shared" si="1"/>
        <v>152.21</v>
      </c>
    </row>
    <row r="53" spans="1:41" ht="19.5" customHeight="1" x14ac:dyDescent="0.3">
      <c r="A53" s="57">
        <v>50</v>
      </c>
      <c r="B53" s="74" t="s">
        <v>35</v>
      </c>
      <c r="C53" s="60">
        <v>71</v>
      </c>
      <c r="D53" s="59"/>
      <c r="E53" s="59"/>
      <c r="F53" s="87"/>
      <c r="G53" s="59"/>
      <c r="H53" s="59"/>
      <c r="I53" s="87"/>
      <c r="J53" s="63"/>
      <c r="K53" s="63"/>
      <c r="L53" s="87"/>
      <c r="M53" s="63"/>
      <c r="N53" s="63"/>
      <c r="O53" s="87"/>
      <c r="P53" s="63">
        <v>44709</v>
      </c>
      <c r="Q53" s="59">
        <v>200</v>
      </c>
      <c r="R53" s="87">
        <v>46.42</v>
      </c>
      <c r="S53" s="63"/>
      <c r="T53" s="63"/>
      <c r="U53" s="87"/>
      <c r="V53" s="63"/>
      <c r="W53" s="63"/>
      <c r="X53" s="87"/>
      <c r="Y53" s="63">
        <v>44779</v>
      </c>
      <c r="Z53" s="59">
        <v>50</v>
      </c>
      <c r="AA53" s="87">
        <v>11.61</v>
      </c>
      <c r="AB53" s="63"/>
      <c r="AC53" s="63"/>
      <c r="AD53" s="87"/>
      <c r="AE53" s="63"/>
      <c r="AF53" s="63"/>
      <c r="AG53" s="87"/>
      <c r="AH53" s="63">
        <v>44872</v>
      </c>
      <c r="AI53" s="59">
        <v>100</v>
      </c>
      <c r="AJ53" s="87">
        <v>23.21</v>
      </c>
      <c r="AK53" s="63"/>
      <c r="AL53" s="63"/>
      <c r="AM53" s="87"/>
      <c r="AN53" s="78">
        <f t="shared" si="0"/>
        <v>350</v>
      </c>
      <c r="AO53" s="85">
        <f t="shared" si="1"/>
        <v>81.240000000000009</v>
      </c>
    </row>
    <row r="54" spans="1:41" ht="19.5" customHeight="1" x14ac:dyDescent="0.3">
      <c r="A54" s="57">
        <v>51</v>
      </c>
      <c r="B54" s="74" t="s">
        <v>36</v>
      </c>
      <c r="C54" s="60">
        <v>74</v>
      </c>
      <c r="D54" s="59"/>
      <c r="E54" s="59"/>
      <c r="F54" s="87"/>
      <c r="G54" s="63"/>
      <c r="H54" s="63"/>
      <c r="I54" s="87"/>
      <c r="J54" s="63"/>
      <c r="K54" s="63"/>
      <c r="L54" s="87"/>
      <c r="M54" s="63">
        <v>44652</v>
      </c>
      <c r="N54" s="59">
        <v>108</v>
      </c>
      <c r="O54" s="87">
        <v>25.25</v>
      </c>
      <c r="P54" s="63">
        <v>44689</v>
      </c>
      <c r="Q54" s="59">
        <v>81</v>
      </c>
      <c r="R54" s="87">
        <v>18.8</v>
      </c>
      <c r="S54" s="63"/>
      <c r="T54" s="63"/>
      <c r="U54" s="87"/>
      <c r="V54" s="63">
        <v>44771</v>
      </c>
      <c r="W54" s="59">
        <v>449</v>
      </c>
      <c r="X54" s="87">
        <v>104.21</v>
      </c>
      <c r="Y54" s="63"/>
      <c r="Z54" s="63"/>
      <c r="AA54" s="87"/>
      <c r="AB54" s="63"/>
      <c r="AC54" s="63"/>
      <c r="AD54" s="87"/>
      <c r="AE54" s="63"/>
      <c r="AF54" s="63"/>
      <c r="AG54" s="87"/>
      <c r="AH54" s="63">
        <v>44891</v>
      </c>
      <c r="AI54" s="59">
        <v>75</v>
      </c>
      <c r="AJ54" s="87">
        <v>17.41</v>
      </c>
      <c r="AK54" s="63"/>
      <c r="AL54" s="63"/>
      <c r="AM54" s="87"/>
      <c r="AN54" s="78">
        <f t="shared" si="0"/>
        <v>713</v>
      </c>
      <c r="AO54" s="85">
        <f t="shared" si="1"/>
        <v>165.67</v>
      </c>
    </row>
    <row r="55" spans="1:41" ht="19.5" customHeight="1" x14ac:dyDescent="0.3">
      <c r="A55" s="57">
        <v>52</v>
      </c>
      <c r="B55" s="89" t="s">
        <v>128</v>
      </c>
      <c r="C55" s="60">
        <v>75</v>
      </c>
      <c r="D55" s="63"/>
      <c r="E55" s="63"/>
      <c r="F55" s="87"/>
      <c r="G55" s="63"/>
      <c r="H55" s="63"/>
      <c r="I55" s="87"/>
      <c r="J55" s="63"/>
      <c r="K55" s="63"/>
      <c r="L55" s="87"/>
      <c r="M55" s="59"/>
      <c r="N55" s="59"/>
      <c r="O55" s="87"/>
      <c r="P55" s="63"/>
      <c r="Q55" s="63"/>
      <c r="R55" s="87"/>
      <c r="S55" s="63"/>
      <c r="T55" s="63"/>
      <c r="U55" s="87"/>
      <c r="V55" s="63"/>
      <c r="W55" s="63"/>
      <c r="X55" s="87"/>
      <c r="Y55" s="61"/>
      <c r="Z55" s="61"/>
      <c r="AA55" s="87"/>
      <c r="AB55" s="63"/>
      <c r="AC55" s="63"/>
      <c r="AD55" s="87"/>
      <c r="AE55" s="63"/>
      <c r="AF55" s="63"/>
      <c r="AG55" s="87"/>
      <c r="AH55" s="59"/>
      <c r="AI55" s="59"/>
      <c r="AJ55" s="87"/>
      <c r="AK55" s="59"/>
      <c r="AL55" s="59"/>
      <c r="AM55" s="87"/>
      <c r="AN55" s="78">
        <f t="shared" si="0"/>
        <v>0</v>
      </c>
      <c r="AO55" s="85">
        <f t="shared" si="1"/>
        <v>0</v>
      </c>
    </row>
    <row r="56" spans="1:41" ht="19.5" customHeight="1" x14ac:dyDescent="0.3">
      <c r="A56" s="57">
        <v>53</v>
      </c>
      <c r="B56" s="89" t="s">
        <v>105</v>
      </c>
      <c r="C56" s="60">
        <v>76</v>
      </c>
      <c r="D56" s="59"/>
      <c r="E56" s="59"/>
      <c r="F56" s="87"/>
      <c r="G56" s="59"/>
      <c r="H56" s="59"/>
      <c r="I56" s="87"/>
      <c r="J56" s="59"/>
      <c r="K56" s="59"/>
      <c r="L56" s="87"/>
      <c r="M56" s="63"/>
      <c r="N56" s="63"/>
      <c r="O56" s="87"/>
      <c r="P56" s="63">
        <v>44689</v>
      </c>
      <c r="Q56" s="59">
        <v>150</v>
      </c>
      <c r="R56" s="87">
        <v>34.82</v>
      </c>
      <c r="S56" s="61"/>
      <c r="T56" s="61"/>
      <c r="U56" s="87"/>
      <c r="V56" s="63">
        <v>44744</v>
      </c>
      <c r="W56" s="59">
        <v>133</v>
      </c>
      <c r="X56" s="87">
        <v>30.87</v>
      </c>
      <c r="Y56" s="63"/>
      <c r="Z56" s="63"/>
      <c r="AA56" s="87"/>
      <c r="AB56" s="63"/>
      <c r="AC56" s="63"/>
      <c r="AD56" s="87"/>
      <c r="AE56" s="63"/>
      <c r="AF56" s="63"/>
      <c r="AG56" s="87"/>
      <c r="AH56" s="63"/>
      <c r="AI56" s="63"/>
      <c r="AJ56" s="87"/>
      <c r="AK56" s="63"/>
      <c r="AL56" s="63"/>
      <c r="AM56" s="87"/>
      <c r="AN56" s="78">
        <f t="shared" si="0"/>
        <v>283</v>
      </c>
      <c r="AO56" s="85">
        <f t="shared" si="1"/>
        <v>65.69</v>
      </c>
    </row>
    <row r="57" spans="1:41" ht="19.5" customHeight="1" x14ac:dyDescent="0.3">
      <c r="A57" s="57">
        <v>54</v>
      </c>
      <c r="B57" s="89" t="s">
        <v>107</v>
      </c>
      <c r="C57" s="60">
        <v>77</v>
      </c>
      <c r="D57" s="59"/>
      <c r="E57" s="59"/>
      <c r="F57" s="87"/>
      <c r="G57" s="59"/>
      <c r="H57" s="59"/>
      <c r="I57" s="87"/>
      <c r="J57" s="59"/>
      <c r="K57" s="59"/>
      <c r="L57" s="87"/>
      <c r="M57" s="59"/>
      <c r="N57" s="59"/>
      <c r="O57" s="87"/>
      <c r="P57" s="59"/>
      <c r="Q57" s="59"/>
      <c r="R57" s="87"/>
      <c r="S57" s="61"/>
      <c r="T57" s="61"/>
      <c r="U57" s="87"/>
      <c r="V57" s="63">
        <v>44744</v>
      </c>
      <c r="W57" s="59">
        <v>50</v>
      </c>
      <c r="X57" s="87">
        <v>11.61</v>
      </c>
      <c r="Y57" s="63"/>
      <c r="Z57" s="63"/>
      <c r="AA57" s="87"/>
      <c r="AB57" s="59"/>
      <c r="AC57" s="59"/>
      <c r="AD57" s="87"/>
      <c r="AE57" s="63"/>
      <c r="AF57" s="63"/>
      <c r="AG57" s="87"/>
      <c r="AH57" s="59"/>
      <c r="AI57" s="59"/>
      <c r="AJ57" s="87"/>
      <c r="AK57" s="59"/>
      <c r="AL57" s="59"/>
      <c r="AM57" s="87"/>
      <c r="AN57" s="78">
        <f t="shared" si="0"/>
        <v>50</v>
      </c>
      <c r="AO57" s="85">
        <f t="shared" si="1"/>
        <v>11.61</v>
      </c>
    </row>
    <row r="58" spans="1:41" ht="19.5" customHeight="1" x14ac:dyDescent="0.3">
      <c r="A58" s="57">
        <v>55</v>
      </c>
      <c r="B58" s="89" t="s">
        <v>96</v>
      </c>
      <c r="C58" s="60">
        <v>78</v>
      </c>
      <c r="D58" s="59"/>
      <c r="E58" s="59"/>
      <c r="F58" s="87"/>
      <c r="G58" s="59"/>
      <c r="H58" s="59"/>
      <c r="I58" s="87"/>
      <c r="J58" s="59"/>
      <c r="K58" s="59"/>
      <c r="L58" s="87"/>
      <c r="M58" s="63"/>
      <c r="N58" s="63"/>
      <c r="O58" s="87"/>
      <c r="P58" s="59"/>
      <c r="Q58" s="59"/>
      <c r="R58" s="87"/>
      <c r="S58" s="63"/>
      <c r="T58" s="63"/>
      <c r="U58" s="87"/>
      <c r="V58" s="63">
        <v>44771</v>
      </c>
      <c r="W58" s="59">
        <v>215</v>
      </c>
      <c r="X58" s="87">
        <v>49.9</v>
      </c>
      <c r="Y58" s="63"/>
      <c r="Z58" s="63"/>
      <c r="AA58" s="87"/>
      <c r="AB58" s="63"/>
      <c r="AC58" s="63"/>
      <c r="AD58" s="87"/>
      <c r="AE58" s="63"/>
      <c r="AF58" s="63"/>
      <c r="AG58" s="87"/>
      <c r="AH58" s="63">
        <v>44891</v>
      </c>
      <c r="AI58" s="59">
        <v>100</v>
      </c>
      <c r="AJ58" s="87">
        <v>23.21</v>
      </c>
      <c r="AK58" s="63"/>
      <c r="AL58" s="63"/>
      <c r="AM58" s="87"/>
      <c r="AN58" s="78">
        <f t="shared" si="0"/>
        <v>315</v>
      </c>
      <c r="AO58" s="85">
        <f t="shared" si="1"/>
        <v>73.11</v>
      </c>
    </row>
    <row r="59" spans="1:41" ht="19.5" customHeight="1" x14ac:dyDescent="0.3">
      <c r="A59" s="57">
        <v>56</v>
      </c>
      <c r="B59" s="74" t="s">
        <v>110</v>
      </c>
      <c r="C59" s="60">
        <v>79</v>
      </c>
      <c r="D59" s="59"/>
      <c r="E59" s="59"/>
      <c r="F59" s="87"/>
      <c r="G59" s="59"/>
      <c r="H59" s="59"/>
      <c r="I59" s="87"/>
      <c r="J59" s="63"/>
      <c r="K59" s="63"/>
      <c r="L59" s="87"/>
      <c r="M59" s="63"/>
      <c r="N59" s="63"/>
      <c r="O59" s="87"/>
      <c r="P59" s="63">
        <v>44689</v>
      </c>
      <c r="Q59" s="59">
        <v>100</v>
      </c>
      <c r="R59" s="87">
        <v>23.21</v>
      </c>
      <c r="S59" s="63">
        <v>44730</v>
      </c>
      <c r="T59" s="59">
        <v>50</v>
      </c>
      <c r="U59" s="87">
        <v>11.62</v>
      </c>
      <c r="V59" s="63">
        <v>44765</v>
      </c>
      <c r="W59" s="59">
        <v>107</v>
      </c>
      <c r="X59" s="87">
        <v>24.83</v>
      </c>
      <c r="Y59" s="63">
        <v>44793</v>
      </c>
      <c r="Z59" s="59">
        <v>108</v>
      </c>
      <c r="AA59" s="87">
        <v>25.21</v>
      </c>
      <c r="AB59" s="63"/>
      <c r="AC59" s="63"/>
      <c r="AD59" s="87"/>
      <c r="AE59" s="63"/>
      <c r="AF59" s="63"/>
      <c r="AG59" s="87"/>
      <c r="AH59" s="63"/>
      <c r="AI59" s="63"/>
      <c r="AJ59" s="87"/>
      <c r="AK59" s="63"/>
      <c r="AL59" s="63"/>
      <c r="AM59" s="87"/>
      <c r="AN59" s="78">
        <f t="shared" si="0"/>
        <v>365</v>
      </c>
      <c r="AO59" s="85">
        <f t="shared" si="1"/>
        <v>84.87</v>
      </c>
    </row>
    <row r="60" spans="1:41" ht="19.5" customHeight="1" x14ac:dyDescent="0.3">
      <c r="A60" s="57">
        <v>57</v>
      </c>
      <c r="B60" s="74" t="s">
        <v>39</v>
      </c>
      <c r="C60" s="60">
        <v>80</v>
      </c>
      <c r="D60" s="63"/>
      <c r="E60" s="63"/>
      <c r="F60" s="87"/>
      <c r="G60" s="59"/>
      <c r="H60" s="59"/>
      <c r="I60" s="87"/>
      <c r="J60" s="63"/>
      <c r="K60" s="63"/>
      <c r="L60" s="87"/>
      <c r="M60" s="63"/>
      <c r="N60" s="63"/>
      <c r="O60" s="87"/>
      <c r="P60" s="63">
        <v>44692</v>
      </c>
      <c r="Q60" s="59">
        <v>100</v>
      </c>
      <c r="R60" s="87">
        <v>23.13</v>
      </c>
      <c r="S60" s="63">
        <v>44720</v>
      </c>
      <c r="T60" s="59">
        <v>100</v>
      </c>
      <c r="U60" s="87">
        <v>23.21</v>
      </c>
      <c r="V60" s="63">
        <v>44750</v>
      </c>
      <c r="W60" s="59">
        <v>100</v>
      </c>
      <c r="X60" s="87">
        <v>23.21</v>
      </c>
      <c r="Y60" s="63">
        <v>44782</v>
      </c>
      <c r="Z60" s="59">
        <v>100</v>
      </c>
      <c r="AA60" s="87">
        <v>23.21</v>
      </c>
      <c r="AB60" s="63">
        <v>44817</v>
      </c>
      <c r="AC60" s="59">
        <v>206</v>
      </c>
      <c r="AD60" s="87">
        <v>47.82</v>
      </c>
      <c r="AE60" s="63"/>
      <c r="AF60" s="63"/>
      <c r="AG60" s="87"/>
      <c r="AH60" s="63"/>
      <c r="AI60" s="63"/>
      <c r="AJ60" s="87"/>
      <c r="AK60" s="63"/>
      <c r="AL60" s="63"/>
      <c r="AM60" s="87"/>
      <c r="AN60" s="78">
        <f t="shared" si="0"/>
        <v>606</v>
      </c>
      <c r="AO60" s="85">
        <f t="shared" si="1"/>
        <v>140.58000000000001</v>
      </c>
    </row>
    <row r="61" spans="1:41" ht="19.5" customHeight="1" x14ac:dyDescent="0.3">
      <c r="A61" s="57">
        <v>58</v>
      </c>
      <c r="B61" s="74" t="s">
        <v>40</v>
      </c>
      <c r="C61" s="60">
        <v>81</v>
      </c>
      <c r="D61" s="59"/>
      <c r="E61" s="59"/>
      <c r="F61" s="87"/>
      <c r="G61" s="59"/>
      <c r="H61" s="59"/>
      <c r="I61" s="87"/>
      <c r="J61" s="63"/>
      <c r="K61" s="63"/>
      <c r="L61" s="87"/>
      <c r="M61" s="63"/>
      <c r="N61" s="63"/>
      <c r="O61" s="87"/>
      <c r="P61" s="63">
        <v>44689</v>
      </c>
      <c r="Q61" s="59">
        <v>100</v>
      </c>
      <c r="R61" s="87">
        <v>23.21</v>
      </c>
      <c r="S61" s="63">
        <v>44730</v>
      </c>
      <c r="T61" s="59">
        <v>100</v>
      </c>
      <c r="U61" s="87">
        <v>23.21</v>
      </c>
      <c r="V61" s="63">
        <v>44765</v>
      </c>
      <c r="W61" s="59">
        <v>100</v>
      </c>
      <c r="X61" s="87">
        <v>23.21</v>
      </c>
      <c r="Y61" s="63">
        <v>44793</v>
      </c>
      <c r="Z61" s="59">
        <v>80</v>
      </c>
      <c r="AA61" s="87">
        <v>18.57</v>
      </c>
      <c r="AB61" s="63">
        <v>44828</v>
      </c>
      <c r="AC61" s="59">
        <v>100</v>
      </c>
      <c r="AD61" s="87">
        <v>23.21</v>
      </c>
      <c r="AE61" s="63">
        <v>44856</v>
      </c>
      <c r="AF61" s="58">
        <v>100</v>
      </c>
      <c r="AG61" s="87">
        <v>23.21</v>
      </c>
      <c r="AH61" s="63"/>
      <c r="AI61" s="63"/>
      <c r="AJ61" s="87"/>
      <c r="AK61" s="63"/>
      <c r="AL61" s="63"/>
      <c r="AM61" s="87"/>
      <c r="AN61" s="78">
        <f t="shared" si="0"/>
        <v>580</v>
      </c>
      <c r="AO61" s="85">
        <f t="shared" si="1"/>
        <v>134.62000000000003</v>
      </c>
    </row>
    <row r="62" spans="1:41" ht="19.5" customHeight="1" x14ac:dyDescent="0.3">
      <c r="A62" s="57">
        <v>59</v>
      </c>
      <c r="B62" s="74" t="s">
        <v>41</v>
      </c>
      <c r="C62" s="60">
        <v>82</v>
      </c>
      <c r="D62" s="59"/>
      <c r="E62" s="59"/>
      <c r="F62" s="87"/>
      <c r="G62" s="59"/>
      <c r="H62" s="59"/>
      <c r="I62" s="87"/>
      <c r="J62" s="63"/>
      <c r="K62" s="63"/>
      <c r="L62" s="87"/>
      <c r="M62" s="63"/>
      <c r="N62" s="63"/>
      <c r="O62" s="87"/>
      <c r="P62" s="63" t="s">
        <v>154</v>
      </c>
      <c r="Q62" s="59">
        <v>880</v>
      </c>
      <c r="R62" s="87">
        <v>204.25</v>
      </c>
      <c r="S62" s="61"/>
      <c r="T62" s="61"/>
      <c r="U62" s="87"/>
      <c r="V62" s="63">
        <v>44765</v>
      </c>
      <c r="W62" s="59">
        <v>190</v>
      </c>
      <c r="X62" s="87">
        <v>44.11</v>
      </c>
      <c r="Y62" s="63"/>
      <c r="Z62" s="63"/>
      <c r="AA62" s="87"/>
      <c r="AB62" s="63">
        <v>44814</v>
      </c>
      <c r="AC62" s="59">
        <v>220</v>
      </c>
      <c r="AD62" s="87">
        <v>51</v>
      </c>
      <c r="AE62" s="63"/>
      <c r="AF62" s="63"/>
      <c r="AG62" s="87"/>
      <c r="AH62" s="59"/>
      <c r="AI62" s="59"/>
      <c r="AJ62" s="87"/>
      <c r="AK62" s="63">
        <v>44905</v>
      </c>
      <c r="AL62" s="58">
        <v>500</v>
      </c>
      <c r="AM62" s="87">
        <v>116.05</v>
      </c>
      <c r="AN62" s="78">
        <f t="shared" si="0"/>
        <v>1790</v>
      </c>
      <c r="AO62" s="85">
        <f t="shared" si="1"/>
        <v>415.41</v>
      </c>
    </row>
    <row r="63" spans="1:41" ht="19.5" customHeight="1" x14ac:dyDescent="0.3">
      <c r="A63" s="57">
        <v>60</v>
      </c>
      <c r="B63" s="74" t="s">
        <v>42</v>
      </c>
      <c r="C63" s="60">
        <v>83</v>
      </c>
      <c r="D63" s="59"/>
      <c r="E63" s="59"/>
      <c r="F63" s="87"/>
      <c r="G63" s="59"/>
      <c r="H63" s="59"/>
      <c r="I63" s="87"/>
      <c r="J63" s="63"/>
      <c r="K63" s="63"/>
      <c r="L63" s="87"/>
      <c r="M63" s="63"/>
      <c r="N63" s="63"/>
      <c r="O63" s="87"/>
      <c r="P63" s="63">
        <v>44689</v>
      </c>
      <c r="Q63" s="59">
        <v>170</v>
      </c>
      <c r="R63" s="87">
        <v>39.46</v>
      </c>
      <c r="S63" s="61"/>
      <c r="T63" s="61"/>
      <c r="U63" s="87"/>
      <c r="V63" s="63">
        <v>44765</v>
      </c>
      <c r="W63" s="59">
        <v>10</v>
      </c>
      <c r="X63" s="87">
        <v>2.3199999999999998</v>
      </c>
      <c r="Y63" s="63"/>
      <c r="Z63" s="63"/>
      <c r="AA63" s="87"/>
      <c r="AB63" s="63"/>
      <c r="AC63" s="63"/>
      <c r="AD63" s="87"/>
      <c r="AE63" s="63"/>
      <c r="AF63" s="63"/>
      <c r="AG63" s="87"/>
      <c r="AH63" s="59"/>
      <c r="AI63" s="59"/>
      <c r="AJ63" s="87"/>
      <c r="AK63" s="63">
        <v>44905</v>
      </c>
      <c r="AL63" s="58">
        <v>80</v>
      </c>
      <c r="AM63" s="87">
        <v>18.57</v>
      </c>
      <c r="AN63" s="78">
        <f t="shared" si="0"/>
        <v>260</v>
      </c>
      <c r="AO63" s="85">
        <f t="shared" si="1"/>
        <v>60.35</v>
      </c>
    </row>
    <row r="64" spans="1:41" ht="19.5" customHeight="1" x14ac:dyDescent="0.3">
      <c r="A64" s="57">
        <v>61</v>
      </c>
      <c r="B64" s="75" t="s">
        <v>147</v>
      </c>
      <c r="C64" s="62">
        <v>84</v>
      </c>
      <c r="D64" s="59"/>
      <c r="E64" s="59"/>
      <c r="F64" s="87"/>
      <c r="G64" s="59"/>
      <c r="H64" s="59"/>
      <c r="I64" s="87"/>
      <c r="J64" s="59"/>
      <c r="K64" s="59"/>
      <c r="L64" s="87"/>
      <c r="M64" s="59"/>
      <c r="N64" s="59"/>
      <c r="O64" s="87"/>
      <c r="P64" s="63">
        <v>44712</v>
      </c>
      <c r="Q64" s="59">
        <v>8</v>
      </c>
      <c r="R64" s="87">
        <v>2</v>
      </c>
      <c r="S64" s="59"/>
      <c r="T64" s="59"/>
      <c r="U64" s="87"/>
      <c r="V64" s="59"/>
      <c r="W64" s="59"/>
      <c r="X64" s="87"/>
      <c r="Y64" s="59"/>
      <c r="Z64" s="59"/>
      <c r="AA64" s="87"/>
      <c r="AB64" s="59"/>
      <c r="AC64" s="59"/>
      <c r="AD64" s="87"/>
      <c r="AE64" s="59"/>
      <c r="AF64" s="59"/>
      <c r="AG64" s="87"/>
      <c r="AH64" s="59"/>
      <c r="AI64" s="59"/>
      <c r="AJ64" s="87"/>
      <c r="AK64" s="59"/>
      <c r="AL64" s="59"/>
      <c r="AM64" s="87"/>
      <c r="AN64" s="78">
        <f t="shared" si="0"/>
        <v>8</v>
      </c>
      <c r="AO64" s="85">
        <f t="shared" si="1"/>
        <v>2</v>
      </c>
    </row>
    <row r="65" spans="1:41" ht="19.5" customHeight="1" x14ac:dyDescent="0.3">
      <c r="A65" s="57">
        <v>62</v>
      </c>
      <c r="B65" s="74" t="s">
        <v>134</v>
      </c>
      <c r="C65" s="60">
        <v>85</v>
      </c>
      <c r="D65" s="59"/>
      <c r="E65" s="59"/>
      <c r="F65" s="87"/>
      <c r="G65" s="59"/>
      <c r="H65" s="59"/>
      <c r="I65" s="87"/>
      <c r="J65" s="63"/>
      <c r="K65" s="63"/>
      <c r="L65" s="87"/>
      <c r="M65" s="59"/>
      <c r="N65" s="59"/>
      <c r="O65" s="87"/>
      <c r="P65" s="63"/>
      <c r="Q65" s="63"/>
      <c r="R65" s="87"/>
      <c r="S65" s="63">
        <v>44730</v>
      </c>
      <c r="T65" s="59">
        <v>56</v>
      </c>
      <c r="U65" s="87">
        <v>13</v>
      </c>
      <c r="V65" s="63">
        <v>44765</v>
      </c>
      <c r="W65" s="59">
        <v>190</v>
      </c>
      <c r="X65" s="87">
        <v>44.09</v>
      </c>
      <c r="Y65" s="63">
        <v>44793</v>
      </c>
      <c r="Z65" s="59">
        <v>117</v>
      </c>
      <c r="AA65" s="87">
        <v>27.16</v>
      </c>
      <c r="AB65" s="63">
        <v>44828</v>
      </c>
      <c r="AC65" s="59">
        <v>138</v>
      </c>
      <c r="AD65" s="87">
        <v>32.03</v>
      </c>
      <c r="AE65" s="63">
        <v>44856</v>
      </c>
      <c r="AF65" s="58">
        <v>150</v>
      </c>
      <c r="AG65" s="87">
        <v>34.82</v>
      </c>
      <c r="AH65" s="63">
        <v>44890</v>
      </c>
      <c r="AI65" s="59">
        <v>150</v>
      </c>
      <c r="AJ65" s="87">
        <v>34.82</v>
      </c>
      <c r="AK65" s="59"/>
      <c r="AL65" s="59"/>
      <c r="AM65" s="87"/>
      <c r="AN65" s="78">
        <f t="shared" si="0"/>
        <v>801</v>
      </c>
      <c r="AO65" s="85">
        <f t="shared" si="1"/>
        <v>185.92000000000002</v>
      </c>
    </row>
    <row r="66" spans="1:41" ht="19.5" customHeight="1" x14ac:dyDescent="0.3">
      <c r="A66" s="57">
        <v>63</v>
      </c>
      <c r="B66" s="74" t="s">
        <v>43</v>
      </c>
      <c r="C66" s="60">
        <v>86</v>
      </c>
      <c r="D66" s="59"/>
      <c r="E66" s="59"/>
      <c r="F66" s="87"/>
      <c r="G66" s="59"/>
      <c r="H66" s="59"/>
      <c r="I66" s="87"/>
      <c r="J66" s="59"/>
      <c r="K66" s="59"/>
      <c r="L66" s="87"/>
      <c r="M66" s="63"/>
      <c r="N66" s="63"/>
      <c r="O66" s="87"/>
      <c r="P66" s="63"/>
      <c r="Q66" s="63"/>
      <c r="R66" s="87"/>
      <c r="S66" s="63"/>
      <c r="T66" s="63"/>
      <c r="U66" s="87"/>
      <c r="V66" s="63"/>
      <c r="W66" s="63"/>
      <c r="X66" s="87"/>
      <c r="Y66" s="63"/>
      <c r="Z66" s="63"/>
      <c r="AA66" s="87"/>
      <c r="AB66" s="63"/>
      <c r="AC66" s="63"/>
      <c r="AD66" s="87"/>
      <c r="AE66" s="63"/>
      <c r="AF66" s="63"/>
      <c r="AG66" s="87"/>
      <c r="AH66" s="63"/>
      <c r="AI66" s="63"/>
      <c r="AJ66" s="87"/>
      <c r="AK66" s="63"/>
      <c r="AL66" s="63"/>
      <c r="AM66" s="87"/>
      <c r="AN66" s="78">
        <f t="shared" si="0"/>
        <v>0</v>
      </c>
      <c r="AO66" s="85">
        <f t="shared" si="1"/>
        <v>0</v>
      </c>
    </row>
    <row r="67" spans="1:41" ht="19.5" customHeight="1" x14ac:dyDescent="0.3">
      <c r="A67" s="57">
        <v>64</v>
      </c>
      <c r="B67" s="74" t="s">
        <v>44</v>
      </c>
      <c r="C67" s="60">
        <v>87</v>
      </c>
      <c r="D67" s="59"/>
      <c r="E67" s="59"/>
      <c r="F67" s="87"/>
      <c r="G67" s="59"/>
      <c r="H67" s="59"/>
      <c r="I67" s="87"/>
      <c r="J67" s="59"/>
      <c r="K67" s="59"/>
      <c r="L67" s="87"/>
      <c r="M67" s="63"/>
      <c r="N67" s="63"/>
      <c r="O67" s="87"/>
      <c r="P67" s="63"/>
      <c r="Q67" s="63"/>
      <c r="R67" s="87"/>
      <c r="S67" s="63"/>
      <c r="T67" s="63"/>
      <c r="U67" s="87"/>
      <c r="V67" s="63">
        <v>44765</v>
      </c>
      <c r="W67" s="59">
        <v>200</v>
      </c>
      <c r="X67" s="87">
        <v>46.42</v>
      </c>
      <c r="Y67" s="63"/>
      <c r="Z67" s="63"/>
      <c r="AA67" s="87"/>
      <c r="AB67" s="63"/>
      <c r="AC67" s="63"/>
      <c r="AD67" s="87"/>
      <c r="AE67" s="63"/>
      <c r="AF67" s="63"/>
      <c r="AG67" s="87"/>
      <c r="AH67" s="63"/>
      <c r="AI67" s="63"/>
      <c r="AJ67" s="87"/>
      <c r="AK67" s="63"/>
      <c r="AL67" s="63"/>
      <c r="AM67" s="87"/>
      <c r="AN67" s="78">
        <f t="shared" si="0"/>
        <v>200</v>
      </c>
      <c r="AO67" s="85">
        <f t="shared" si="1"/>
        <v>46.42</v>
      </c>
    </row>
    <row r="68" spans="1:41" ht="19.5" customHeight="1" x14ac:dyDescent="0.3">
      <c r="A68" s="57">
        <v>65</v>
      </c>
      <c r="B68" s="74" t="s">
        <v>112</v>
      </c>
      <c r="C68" s="60">
        <v>88</v>
      </c>
      <c r="D68" s="59"/>
      <c r="E68" s="59"/>
      <c r="F68" s="87"/>
      <c r="G68" s="59"/>
      <c r="H68" s="59"/>
      <c r="I68" s="87"/>
      <c r="J68" s="59"/>
      <c r="K68" s="59"/>
      <c r="L68" s="87"/>
      <c r="M68" s="63"/>
      <c r="N68" s="63"/>
      <c r="O68" s="87"/>
      <c r="P68" s="63">
        <v>44706</v>
      </c>
      <c r="Q68" s="59">
        <v>70</v>
      </c>
      <c r="R68" s="87">
        <v>16.25</v>
      </c>
      <c r="S68" s="63"/>
      <c r="T68" s="63"/>
      <c r="U68" s="87"/>
      <c r="V68" s="63"/>
      <c r="W68" s="63"/>
      <c r="X68" s="87"/>
      <c r="Y68" s="63"/>
      <c r="Z68" s="63"/>
      <c r="AA68" s="87"/>
      <c r="AB68" s="63">
        <v>44831</v>
      </c>
      <c r="AC68" s="59">
        <v>138</v>
      </c>
      <c r="AD68" s="87">
        <v>32</v>
      </c>
      <c r="AE68" s="63"/>
      <c r="AF68" s="63"/>
      <c r="AG68" s="87"/>
      <c r="AH68" s="63"/>
      <c r="AI68" s="63"/>
      <c r="AJ68" s="87"/>
      <c r="AK68" s="63"/>
      <c r="AL68" s="63"/>
      <c r="AM68" s="87"/>
      <c r="AN68" s="78">
        <f t="shared" si="0"/>
        <v>208</v>
      </c>
      <c r="AO68" s="85">
        <f t="shared" si="1"/>
        <v>48.25</v>
      </c>
    </row>
    <row r="69" spans="1:41" ht="19.5" customHeight="1" x14ac:dyDescent="0.3">
      <c r="A69" s="57">
        <v>66</v>
      </c>
      <c r="B69" s="74" t="s">
        <v>46</v>
      </c>
      <c r="C69" s="60">
        <v>96</v>
      </c>
      <c r="D69" s="59"/>
      <c r="E69" s="59"/>
      <c r="F69" s="87"/>
      <c r="G69" s="59"/>
      <c r="H69" s="59"/>
      <c r="I69" s="87"/>
      <c r="J69" s="59"/>
      <c r="K69" s="59"/>
      <c r="L69" s="87"/>
      <c r="M69" s="63">
        <v>44653</v>
      </c>
      <c r="N69" s="59">
        <v>86</v>
      </c>
      <c r="O69" s="87">
        <v>19.96</v>
      </c>
      <c r="P69" s="63"/>
      <c r="Q69" s="63"/>
      <c r="R69" s="87"/>
      <c r="S69" s="63"/>
      <c r="T69" s="63"/>
      <c r="U69" s="87"/>
      <c r="V69" s="63">
        <v>44765</v>
      </c>
      <c r="W69" s="59">
        <v>142</v>
      </c>
      <c r="X69" s="87">
        <v>32.96</v>
      </c>
      <c r="Y69" s="63"/>
      <c r="Z69" s="63"/>
      <c r="AA69" s="87"/>
      <c r="AB69" s="63"/>
      <c r="AC69" s="63"/>
      <c r="AD69" s="87"/>
      <c r="AE69" s="63">
        <v>44856</v>
      </c>
      <c r="AF69" s="58">
        <v>86</v>
      </c>
      <c r="AG69" s="87">
        <v>19.96</v>
      </c>
      <c r="AH69" s="63"/>
      <c r="AI69" s="63"/>
      <c r="AJ69" s="87"/>
      <c r="AK69" s="63"/>
      <c r="AL69" s="63"/>
      <c r="AM69" s="87"/>
      <c r="AN69" s="78">
        <f t="shared" ref="AN69:AN76" si="2">SUM(AL69+AI69+AF69+AC69+Z69+W69+T69+Q69+N69+K69+H69+E69)</f>
        <v>314</v>
      </c>
      <c r="AO69" s="85">
        <f t="shared" ref="AO69:AO76" si="3">SUM(AM69+AJ69+AG69+AD69+AA69+X69+U69+R69+O69+L69+I69+F69)</f>
        <v>72.88</v>
      </c>
    </row>
    <row r="70" spans="1:41" ht="19.5" customHeight="1" x14ac:dyDescent="0.3">
      <c r="A70" s="57">
        <v>67</v>
      </c>
      <c r="B70" s="74" t="s">
        <v>47</v>
      </c>
      <c r="C70" s="60">
        <v>98</v>
      </c>
      <c r="D70" s="59"/>
      <c r="E70" s="59"/>
      <c r="F70" s="87"/>
      <c r="G70" s="59"/>
      <c r="H70" s="59"/>
      <c r="I70" s="87"/>
      <c r="J70" s="59"/>
      <c r="K70" s="59"/>
      <c r="L70" s="87"/>
      <c r="M70" s="63"/>
      <c r="N70" s="63"/>
      <c r="O70" s="87"/>
      <c r="P70" s="63">
        <v>44709</v>
      </c>
      <c r="Q70" s="59">
        <v>64</v>
      </c>
      <c r="R70" s="87">
        <v>14.85</v>
      </c>
      <c r="S70" s="63"/>
      <c r="T70" s="63"/>
      <c r="U70" s="87"/>
      <c r="V70" s="63">
        <v>44765</v>
      </c>
      <c r="W70" s="59">
        <v>110</v>
      </c>
      <c r="X70" s="87">
        <v>25.53</v>
      </c>
      <c r="Y70" s="63"/>
      <c r="Z70" s="63"/>
      <c r="AA70" s="87"/>
      <c r="AB70" s="63"/>
      <c r="AC70" s="63"/>
      <c r="AD70" s="87"/>
      <c r="AE70" s="63">
        <v>44842</v>
      </c>
      <c r="AF70" s="58">
        <v>174</v>
      </c>
      <c r="AG70" s="87">
        <v>40.39</v>
      </c>
      <c r="AH70" s="63"/>
      <c r="AI70" s="63"/>
      <c r="AJ70" s="87"/>
      <c r="AK70" s="63"/>
      <c r="AL70" s="63"/>
      <c r="AM70" s="87"/>
      <c r="AN70" s="78">
        <f t="shared" si="2"/>
        <v>348</v>
      </c>
      <c r="AO70" s="85">
        <f t="shared" si="3"/>
        <v>80.77</v>
      </c>
    </row>
    <row r="71" spans="1:41" ht="19.5" customHeight="1" x14ac:dyDescent="0.3">
      <c r="A71" s="57">
        <v>68</v>
      </c>
      <c r="B71" s="76" t="s">
        <v>148</v>
      </c>
      <c r="C71" s="60">
        <v>100</v>
      </c>
      <c r="D71" s="59"/>
      <c r="E71" s="59"/>
      <c r="F71" s="87"/>
      <c r="G71" s="59"/>
      <c r="H71" s="59"/>
      <c r="I71" s="87"/>
      <c r="J71" s="59"/>
      <c r="K71" s="59"/>
      <c r="L71" s="87"/>
      <c r="M71" s="63"/>
      <c r="N71" s="63"/>
      <c r="O71" s="87"/>
      <c r="P71" s="63"/>
      <c r="Q71" s="59"/>
      <c r="R71" s="87"/>
      <c r="S71" s="63"/>
      <c r="T71" s="63"/>
      <c r="U71" s="87"/>
      <c r="V71" s="63"/>
      <c r="W71" s="63"/>
      <c r="X71" s="87"/>
      <c r="Y71" s="63"/>
      <c r="Z71" s="63"/>
      <c r="AA71" s="87"/>
      <c r="AB71" s="63"/>
      <c r="AC71" s="63"/>
      <c r="AD71" s="87"/>
      <c r="AE71" s="63"/>
      <c r="AF71" s="63"/>
      <c r="AG71" s="87"/>
      <c r="AH71" s="63"/>
      <c r="AI71" s="63"/>
      <c r="AJ71" s="87"/>
      <c r="AK71" s="63"/>
      <c r="AL71" s="63"/>
      <c r="AM71" s="87"/>
      <c r="AN71" s="78">
        <f t="shared" si="2"/>
        <v>0</v>
      </c>
      <c r="AO71" s="85">
        <f t="shared" si="3"/>
        <v>0</v>
      </c>
    </row>
    <row r="72" spans="1:41" ht="19.5" customHeight="1" x14ac:dyDescent="0.3">
      <c r="A72" s="71"/>
      <c r="B72" s="66"/>
      <c r="C72" s="60"/>
      <c r="D72" s="59"/>
      <c r="E72" s="59"/>
      <c r="F72" s="87"/>
      <c r="G72" s="59"/>
      <c r="H72" s="59"/>
      <c r="I72" s="87"/>
      <c r="J72" s="59"/>
      <c r="K72" s="59"/>
      <c r="L72" s="87"/>
      <c r="M72" s="59"/>
      <c r="N72" s="59"/>
      <c r="O72" s="87"/>
      <c r="P72" s="63"/>
      <c r="Q72" s="63"/>
      <c r="R72" s="87"/>
      <c r="S72" s="59"/>
      <c r="T72" s="59"/>
      <c r="U72" s="87"/>
      <c r="V72" s="59"/>
      <c r="W72" s="59"/>
      <c r="X72" s="87"/>
      <c r="Y72" s="63"/>
      <c r="Z72" s="63"/>
      <c r="AA72" s="87"/>
      <c r="AB72" s="63"/>
      <c r="AC72" s="63"/>
      <c r="AD72" s="87"/>
      <c r="AE72" s="63"/>
      <c r="AF72" s="63"/>
      <c r="AG72" s="87"/>
      <c r="AH72" s="59"/>
      <c r="AI72" s="59"/>
      <c r="AJ72" s="87"/>
      <c r="AK72" s="59"/>
      <c r="AL72" s="59"/>
      <c r="AM72" s="87"/>
      <c r="AN72" s="78">
        <f t="shared" si="2"/>
        <v>0</v>
      </c>
      <c r="AO72" s="85">
        <f t="shared" si="3"/>
        <v>0</v>
      </c>
    </row>
    <row r="73" spans="1:41" ht="19.5" customHeight="1" x14ac:dyDescent="0.3">
      <c r="A73" s="71"/>
      <c r="B73" s="66"/>
      <c r="C73" s="60"/>
      <c r="D73" s="63"/>
      <c r="E73" s="63"/>
      <c r="F73" s="87"/>
      <c r="G73" s="59"/>
      <c r="H73" s="59"/>
      <c r="I73" s="87"/>
      <c r="J73" s="59"/>
      <c r="K73" s="59"/>
      <c r="L73" s="87"/>
      <c r="M73" s="63"/>
      <c r="N73" s="63"/>
      <c r="O73" s="87"/>
      <c r="P73" s="63"/>
      <c r="Q73" s="63"/>
      <c r="R73" s="87"/>
      <c r="S73" s="63"/>
      <c r="T73" s="63"/>
      <c r="U73" s="87"/>
      <c r="V73" s="63"/>
      <c r="W73" s="63"/>
      <c r="X73" s="87"/>
      <c r="Y73" s="63"/>
      <c r="Z73" s="63"/>
      <c r="AA73" s="87"/>
      <c r="AB73" s="63"/>
      <c r="AC73" s="63"/>
      <c r="AD73" s="87"/>
      <c r="AE73" s="63"/>
      <c r="AF73" s="63"/>
      <c r="AG73" s="87"/>
      <c r="AH73" s="59"/>
      <c r="AI73" s="59"/>
      <c r="AJ73" s="87"/>
      <c r="AK73" s="59"/>
      <c r="AL73" s="59"/>
      <c r="AM73" s="87"/>
      <c r="AN73" s="78">
        <f t="shared" si="2"/>
        <v>0</v>
      </c>
      <c r="AO73" s="85">
        <f t="shared" si="3"/>
        <v>0</v>
      </c>
    </row>
    <row r="74" spans="1:41" ht="19.5" customHeight="1" x14ac:dyDescent="0.3">
      <c r="A74" s="71"/>
      <c r="B74" s="66"/>
      <c r="C74" s="60"/>
      <c r="D74" s="59"/>
      <c r="E74" s="59"/>
      <c r="F74" s="87"/>
      <c r="G74" s="59"/>
      <c r="H74" s="59"/>
      <c r="I74" s="87"/>
      <c r="J74" s="63"/>
      <c r="K74" s="63"/>
      <c r="L74" s="87"/>
      <c r="M74" s="63"/>
      <c r="N74" s="63"/>
      <c r="O74" s="87"/>
      <c r="P74" s="61"/>
      <c r="Q74" s="61"/>
      <c r="R74" s="87"/>
      <c r="S74" s="61"/>
      <c r="T74" s="61"/>
      <c r="U74" s="87"/>
      <c r="V74" s="63"/>
      <c r="W74" s="63"/>
      <c r="X74" s="87"/>
      <c r="Y74" s="63"/>
      <c r="Z74" s="63"/>
      <c r="AA74" s="87"/>
      <c r="AB74" s="63"/>
      <c r="AC74" s="63"/>
      <c r="AD74" s="87"/>
      <c r="AE74" s="63"/>
      <c r="AF74" s="63"/>
      <c r="AG74" s="87"/>
      <c r="AH74" s="63"/>
      <c r="AI74" s="63"/>
      <c r="AJ74" s="87"/>
      <c r="AK74" s="63"/>
      <c r="AL74" s="63"/>
      <c r="AM74" s="87"/>
      <c r="AN74" s="78">
        <f t="shared" si="2"/>
        <v>0</v>
      </c>
      <c r="AO74" s="85">
        <f t="shared" si="3"/>
        <v>0</v>
      </c>
    </row>
    <row r="75" spans="1:41" ht="19.5" customHeight="1" x14ac:dyDescent="0.3">
      <c r="A75" s="71"/>
      <c r="B75" s="66"/>
      <c r="C75" s="60"/>
      <c r="D75" s="59"/>
      <c r="E75" s="59"/>
      <c r="F75" s="87"/>
      <c r="G75" s="59"/>
      <c r="H75" s="59"/>
      <c r="I75" s="87"/>
      <c r="J75" s="59"/>
      <c r="K75" s="59"/>
      <c r="L75" s="87"/>
      <c r="M75" s="63"/>
      <c r="N75" s="63"/>
      <c r="O75" s="87"/>
      <c r="P75" s="63"/>
      <c r="Q75" s="63"/>
      <c r="R75" s="87"/>
      <c r="S75" s="63"/>
      <c r="T75" s="63"/>
      <c r="U75" s="87"/>
      <c r="V75" s="63"/>
      <c r="W75" s="63"/>
      <c r="X75" s="87"/>
      <c r="Y75" s="63"/>
      <c r="Z75" s="63"/>
      <c r="AA75" s="87"/>
      <c r="AB75" s="63"/>
      <c r="AC75" s="63"/>
      <c r="AD75" s="87"/>
      <c r="AE75" s="63"/>
      <c r="AF75" s="63"/>
      <c r="AG75" s="87"/>
      <c r="AH75" s="59"/>
      <c r="AI75" s="59"/>
      <c r="AJ75" s="87"/>
      <c r="AK75" s="59"/>
      <c r="AL75" s="59"/>
      <c r="AM75" s="87"/>
      <c r="AN75" s="78">
        <f t="shared" si="2"/>
        <v>0</v>
      </c>
      <c r="AO75" s="85">
        <f t="shared" si="3"/>
        <v>0</v>
      </c>
    </row>
    <row r="76" spans="1:41" ht="19.5" customHeight="1" x14ac:dyDescent="0.3">
      <c r="A76" s="71"/>
      <c r="B76" s="65"/>
      <c r="C76" s="60"/>
      <c r="D76" s="59"/>
      <c r="E76" s="59"/>
      <c r="F76" s="87"/>
      <c r="G76" s="59"/>
      <c r="H76" s="59"/>
      <c r="I76" s="87"/>
      <c r="J76" s="59"/>
      <c r="K76" s="59"/>
      <c r="L76" s="87"/>
      <c r="M76" s="59"/>
      <c r="N76" s="59"/>
      <c r="O76" s="87"/>
      <c r="P76" s="63"/>
      <c r="Q76" s="63"/>
      <c r="R76" s="87"/>
      <c r="S76" s="63"/>
      <c r="T76" s="63"/>
      <c r="U76" s="87"/>
      <c r="V76" s="63"/>
      <c r="W76" s="63"/>
      <c r="X76" s="87"/>
      <c r="Y76" s="63"/>
      <c r="Z76" s="63"/>
      <c r="AA76" s="87"/>
      <c r="AB76" s="59"/>
      <c r="AC76" s="59"/>
      <c r="AD76" s="87"/>
      <c r="AE76" s="59"/>
      <c r="AF76" s="59"/>
      <c r="AG76" s="87"/>
      <c r="AH76" s="59"/>
      <c r="AI76" s="59"/>
      <c r="AJ76" s="87"/>
      <c r="AK76" s="59"/>
      <c r="AL76" s="59"/>
      <c r="AM76" s="87"/>
      <c r="AN76" s="78">
        <f t="shared" si="2"/>
        <v>0</v>
      </c>
      <c r="AO76" s="85">
        <f t="shared" si="3"/>
        <v>0</v>
      </c>
    </row>
    <row r="77" spans="1:41" ht="42.75" customHeight="1" x14ac:dyDescent="0.35">
      <c r="A77" s="92"/>
      <c r="B77" s="186" t="s">
        <v>120</v>
      </c>
      <c r="C77" s="187"/>
      <c r="D77" s="79"/>
      <c r="E77" s="79">
        <f>SUM(E4:E76)</f>
        <v>536</v>
      </c>
      <c r="F77" s="84">
        <f>SUM(F4:F76)</f>
        <v>112.29</v>
      </c>
      <c r="G77" s="79"/>
      <c r="H77" s="79">
        <f>SUM(H4:H76)</f>
        <v>722</v>
      </c>
      <c r="I77" s="84">
        <f>SUM(I4:I76)</f>
        <v>167.11</v>
      </c>
      <c r="J77" s="79"/>
      <c r="K77" s="79">
        <f>SUM(K4:K76)</f>
        <v>1880</v>
      </c>
      <c r="L77" s="84">
        <f>SUM(L4:L76)</f>
        <v>436.89</v>
      </c>
      <c r="M77" s="79"/>
      <c r="N77" s="79">
        <f>SUM(N4:N76)</f>
        <v>1663</v>
      </c>
      <c r="O77" s="84">
        <f>SUM(O4:O76)</f>
        <v>386.52</v>
      </c>
      <c r="P77" s="79"/>
      <c r="Q77" s="79">
        <f>SUM(Q4:Q76)</f>
        <v>3749</v>
      </c>
      <c r="R77" s="84">
        <f>SUM(R4:R76)</f>
        <v>870.50000000000011</v>
      </c>
      <c r="S77" s="79"/>
      <c r="T77" s="79">
        <f>SUM(T4:T76)</f>
        <v>2211</v>
      </c>
      <c r="U77" s="84">
        <f>SUM(U4:U76)</f>
        <v>513.20000000000005</v>
      </c>
      <c r="V77" s="79"/>
      <c r="W77" s="79">
        <f>SUM(W4:W76)</f>
        <v>3589</v>
      </c>
      <c r="X77" s="84">
        <f>SUM(X4:X76)</f>
        <v>833.2600000000001</v>
      </c>
      <c r="Y77" s="79"/>
      <c r="Z77" s="79">
        <f>SUM(Z4:Z76)</f>
        <v>3503</v>
      </c>
      <c r="AA77" s="84">
        <f>SUM(AA4:AA76)</f>
        <v>813.49000000000035</v>
      </c>
      <c r="AB77" s="79"/>
      <c r="AC77" s="79">
        <f>SUM(AC4:AC76)</f>
        <v>2936</v>
      </c>
      <c r="AD77" s="84">
        <f>SUM(AD4:AD76)</f>
        <v>681.15</v>
      </c>
      <c r="AE77" s="79"/>
      <c r="AF77" s="79">
        <f>SUM(AF4:AF76)</f>
        <v>2757</v>
      </c>
      <c r="AG77" s="84">
        <f>SUM(AG4:AG76)</f>
        <v>640.34000000000015</v>
      </c>
      <c r="AH77" s="79"/>
      <c r="AI77" s="79">
        <f>SUM(AI4:AI76)</f>
        <v>2221</v>
      </c>
      <c r="AJ77" s="84">
        <f>SUM(AJ4:AJ76)</f>
        <v>515.70000000000005</v>
      </c>
      <c r="AK77" s="79"/>
      <c r="AL77" s="79">
        <f>SUM(AL4:AL76)</f>
        <v>1727</v>
      </c>
      <c r="AM77" s="84">
        <f>SUM(AM4:AM76)</f>
        <v>400.75</v>
      </c>
      <c r="AN77" s="79">
        <f>SUM(AN4:AN76)</f>
        <v>27494</v>
      </c>
      <c r="AO77" s="84">
        <f>SUM(AO4:AO76)</f>
        <v>6371.1999999999989</v>
      </c>
    </row>
    <row r="78" spans="1:41" x14ac:dyDescent="0.3">
      <c r="A78" s="69"/>
      <c r="C78" s="70"/>
      <c r="P78" s="70"/>
      <c r="Q78" s="70"/>
      <c r="R78" s="70"/>
    </row>
    <row r="79" spans="1:41" x14ac:dyDescent="0.3">
      <c r="A79" s="69"/>
      <c r="C79" s="70"/>
    </row>
    <row r="80" spans="1:41" x14ac:dyDescent="0.3">
      <c r="A80" s="69"/>
      <c r="C80" s="70"/>
    </row>
  </sheetData>
  <sheetProtection password="EE2F" sheet="1" objects="1" scenarios="1" selectLockedCells="1" selectUnlockedCells="1"/>
  <mergeCells count="19">
    <mergeCell ref="B77:C77"/>
    <mergeCell ref="A1:A3"/>
    <mergeCell ref="B1:B3"/>
    <mergeCell ref="C1:C3"/>
    <mergeCell ref="AN1:AN3"/>
    <mergeCell ref="D1:AM1"/>
    <mergeCell ref="AO1:AO3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  <mergeCell ref="AK2:AM2"/>
  </mergeCells>
  <pageMargins left="0.23622047244094491" right="3.937007874015748E-2" top="0.55118110236220474" bottom="0.55118110236220474" header="0.31496062992125984" footer="0.31496062992125984"/>
  <pageSetup paperSize="9" scale="75" orientation="landscape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topLeftCell="A22" zoomScale="80" zoomScaleNormal="80" workbookViewId="0">
      <selection activeCell="M38" sqref="M38"/>
    </sheetView>
  </sheetViews>
  <sheetFormatPr defaultColWidth="9.140625" defaultRowHeight="18.75" x14ac:dyDescent="0.3"/>
  <cols>
    <col min="1" max="1" width="5.42578125" style="56" customWidth="1"/>
    <col min="2" max="2" width="30.42578125" style="56" customWidth="1"/>
    <col min="3" max="3" width="6" style="56" customWidth="1"/>
    <col min="4" max="4" width="13.7109375" style="56" customWidth="1"/>
    <col min="5" max="5" width="11" style="56" customWidth="1"/>
    <col min="6" max="7" width="13.7109375" style="56" customWidth="1"/>
    <col min="8" max="8" width="11" style="56" customWidth="1"/>
    <col min="9" max="9" width="13.7109375" style="56" customWidth="1"/>
    <col min="10" max="10" width="15.28515625" style="56" customWidth="1"/>
    <col min="11" max="11" width="11" style="56" customWidth="1"/>
    <col min="12" max="24" width="13.7109375" style="56" customWidth="1"/>
    <col min="25" max="25" width="15.5703125" style="56" customWidth="1"/>
    <col min="26" max="26" width="12.140625" style="56" customWidth="1"/>
    <col min="27" max="27" width="12" style="56" customWidth="1"/>
    <col min="28" max="28" width="13.7109375" style="56" customWidth="1"/>
    <col min="29" max="29" width="10.7109375" style="56" customWidth="1"/>
    <col min="30" max="30" width="12.140625" style="56" customWidth="1"/>
    <col min="31" max="35" width="13.7109375" style="56" customWidth="1"/>
    <col min="36" max="36" width="14.85546875" style="56" customWidth="1"/>
    <col min="37" max="39" width="13.7109375" style="56" customWidth="1"/>
    <col min="40" max="40" width="15.7109375" style="56" customWidth="1"/>
    <col min="41" max="41" width="17.7109375" style="56" customWidth="1"/>
    <col min="42" max="16384" width="9.140625" style="56"/>
  </cols>
  <sheetData>
    <row r="1" spans="1:41" x14ac:dyDescent="0.3">
      <c r="A1" s="171" t="s">
        <v>0</v>
      </c>
      <c r="B1" s="174" t="s">
        <v>1</v>
      </c>
      <c r="C1" s="174" t="s">
        <v>69</v>
      </c>
      <c r="D1" s="162" t="s">
        <v>165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4"/>
      <c r="AN1" s="159" t="s">
        <v>149</v>
      </c>
      <c r="AO1" s="159" t="s">
        <v>150</v>
      </c>
    </row>
    <row r="2" spans="1:41" x14ac:dyDescent="0.3">
      <c r="A2" s="172"/>
      <c r="B2" s="175"/>
      <c r="C2" s="175"/>
      <c r="D2" s="165" t="s">
        <v>71</v>
      </c>
      <c r="E2" s="166"/>
      <c r="F2" s="167"/>
      <c r="G2" s="165" t="s">
        <v>70</v>
      </c>
      <c r="H2" s="166"/>
      <c r="I2" s="167"/>
      <c r="J2" s="165" t="s">
        <v>72</v>
      </c>
      <c r="K2" s="166"/>
      <c r="L2" s="167"/>
      <c r="M2" s="165" t="s">
        <v>73</v>
      </c>
      <c r="N2" s="166"/>
      <c r="O2" s="167"/>
      <c r="P2" s="165" t="s">
        <v>74</v>
      </c>
      <c r="Q2" s="166"/>
      <c r="R2" s="167"/>
      <c r="S2" s="165" t="s">
        <v>75</v>
      </c>
      <c r="T2" s="166"/>
      <c r="U2" s="167"/>
      <c r="V2" s="165" t="s">
        <v>76</v>
      </c>
      <c r="W2" s="166"/>
      <c r="X2" s="167"/>
      <c r="Y2" s="165" t="s">
        <v>77</v>
      </c>
      <c r="Z2" s="166"/>
      <c r="AA2" s="167"/>
      <c r="AB2" s="165" t="s">
        <v>78</v>
      </c>
      <c r="AC2" s="166"/>
      <c r="AD2" s="167"/>
      <c r="AE2" s="165" t="s">
        <v>79</v>
      </c>
      <c r="AF2" s="166"/>
      <c r="AG2" s="167"/>
      <c r="AH2" s="165" t="s">
        <v>81</v>
      </c>
      <c r="AI2" s="166"/>
      <c r="AJ2" s="167"/>
      <c r="AK2" s="168" t="s">
        <v>80</v>
      </c>
      <c r="AL2" s="169"/>
      <c r="AM2" s="170"/>
      <c r="AN2" s="160"/>
      <c r="AO2" s="160"/>
    </row>
    <row r="3" spans="1:41" x14ac:dyDescent="0.3">
      <c r="A3" s="173"/>
      <c r="B3" s="176"/>
      <c r="C3" s="176"/>
      <c r="D3" s="50" t="s">
        <v>141</v>
      </c>
      <c r="E3" s="50" t="s">
        <v>142</v>
      </c>
      <c r="F3" s="50" t="s">
        <v>143</v>
      </c>
      <c r="G3" s="50" t="s">
        <v>141</v>
      </c>
      <c r="H3" s="50" t="s">
        <v>142</v>
      </c>
      <c r="I3" s="50" t="s">
        <v>143</v>
      </c>
      <c r="J3" s="50" t="s">
        <v>141</v>
      </c>
      <c r="K3" s="50" t="s">
        <v>142</v>
      </c>
      <c r="L3" s="50" t="s">
        <v>143</v>
      </c>
      <c r="M3" s="50" t="s">
        <v>141</v>
      </c>
      <c r="N3" s="50" t="s">
        <v>142</v>
      </c>
      <c r="O3" s="50" t="s">
        <v>143</v>
      </c>
      <c r="P3" s="50" t="s">
        <v>141</v>
      </c>
      <c r="Q3" s="56" t="s">
        <v>142</v>
      </c>
      <c r="R3" s="56" t="s">
        <v>143</v>
      </c>
      <c r="S3" s="56" t="s">
        <v>141</v>
      </c>
      <c r="T3" s="56" t="s">
        <v>142</v>
      </c>
      <c r="U3" s="56" t="s">
        <v>143</v>
      </c>
      <c r="V3" s="56" t="s">
        <v>141</v>
      </c>
      <c r="W3" s="56" t="s">
        <v>142</v>
      </c>
      <c r="X3" s="56" t="s">
        <v>143</v>
      </c>
      <c r="Y3" s="56" t="s">
        <v>141</v>
      </c>
      <c r="Z3" s="56" t="s">
        <v>142</v>
      </c>
      <c r="AA3" s="56" t="s">
        <v>143</v>
      </c>
      <c r="AB3" s="56" t="s">
        <v>141</v>
      </c>
      <c r="AC3" s="56" t="s">
        <v>142</v>
      </c>
      <c r="AD3" s="56" t="s">
        <v>143</v>
      </c>
      <c r="AE3" s="56" t="s">
        <v>141</v>
      </c>
      <c r="AF3" s="56" t="s">
        <v>142</v>
      </c>
      <c r="AG3" s="56" t="s">
        <v>143</v>
      </c>
      <c r="AH3" s="56" t="s">
        <v>141</v>
      </c>
      <c r="AI3" s="56" t="s">
        <v>142</v>
      </c>
      <c r="AJ3" s="56" t="s">
        <v>143</v>
      </c>
      <c r="AK3" s="56" t="s">
        <v>141</v>
      </c>
      <c r="AL3" s="56" t="s">
        <v>142</v>
      </c>
      <c r="AM3" s="56" t="s">
        <v>143</v>
      </c>
      <c r="AN3" s="161"/>
      <c r="AO3" s="161"/>
    </row>
    <row r="4" spans="1:41" ht="19.5" customHeight="1" x14ac:dyDescent="0.3">
      <c r="A4" s="57">
        <v>1</v>
      </c>
      <c r="B4" s="73" t="s">
        <v>157</v>
      </c>
      <c r="C4" s="88">
        <v>2</v>
      </c>
      <c r="D4" s="61"/>
      <c r="E4" s="58"/>
      <c r="F4" s="86"/>
      <c r="G4" s="61"/>
      <c r="H4" s="58"/>
      <c r="I4" s="86"/>
      <c r="J4" s="58"/>
      <c r="K4" s="58"/>
      <c r="L4" s="86"/>
      <c r="M4" s="63"/>
      <c r="N4" s="58"/>
      <c r="O4" s="86"/>
      <c r="P4" s="58"/>
      <c r="Q4" s="58"/>
      <c r="R4" s="86"/>
      <c r="S4" s="63"/>
      <c r="T4" s="59"/>
      <c r="U4" s="86"/>
      <c r="V4" s="63"/>
      <c r="W4" s="59"/>
      <c r="X4" s="87"/>
      <c r="Y4" s="63"/>
      <c r="Z4" s="59"/>
      <c r="AA4" s="87"/>
      <c r="AB4" s="58"/>
      <c r="AC4" s="58"/>
      <c r="AD4" s="86"/>
      <c r="AE4" s="63"/>
      <c r="AF4" s="58"/>
      <c r="AG4" s="86"/>
      <c r="AH4" s="63"/>
      <c r="AI4" s="59"/>
      <c r="AJ4" s="87"/>
      <c r="AK4" s="63"/>
      <c r="AL4" s="58"/>
      <c r="AM4" s="86"/>
      <c r="AN4" s="78">
        <f>SUM(AL4+AI4+AF4+AC4+Z4+W4+T4+Q4+N4+K4+H4+E4)</f>
        <v>0</v>
      </c>
      <c r="AO4" s="85">
        <f>SUM(AM4+AJ4+AG4+AD4+AA4+X4+U4+R4+O4+L4+I4+F4)</f>
        <v>0</v>
      </c>
    </row>
    <row r="5" spans="1:41" ht="19.5" customHeight="1" x14ac:dyDescent="0.3">
      <c r="A5" s="57">
        <v>2</v>
      </c>
      <c r="B5" s="74" t="s">
        <v>9</v>
      </c>
      <c r="C5" s="60">
        <v>3</v>
      </c>
      <c r="D5" s="58"/>
      <c r="E5" s="58"/>
      <c r="F5" s="86"/>
      <c r="G5" s="58"/>
      <c r="H5" s="58"/>
      <c r="I5" s="86"/>
      <c r="J5" s="58"/>
      <c r="K5" s="58"/>
      <c r="L5" s="86"/>
      <c r="M5" s="61"/>
      <c r="N5" s="61"/>
      <c r="O5" s="86"/>
      <c r="P5" s="61"/>
      <c r="Q5" s="61"/>
      <c r="R5" s="86"/>
      <c r="S5" s="61"/>
      <c r="T5" s="61"/>
      <c r="U5" s="86"/>
      <c r="V5" s="61"/>
      <c r="W5" s="61"/>
      <c r="X5" s="86"/>
      <c r="Y5" s="61"/>
      <c r="Z5" s="61"/>
      <c r="AA5" s="86"/>
      <c r="AB5" s="61"/>
      <c r="AC5" s="61"/>
      <c r="AD5" s="86"/>
      <c r="AE5" s="63"/>
      <c r="AF5" s="58"/>
      <c r="AG5" s="86"/>
      <c r="AH5" s="58"/>
      <c r="AI5" s="58"/>
      <c r="AJ5" s="86"/>
      <c r="AK5" s="58"/>
      <c r="AL5" s="58"/>
      <c r="AM5" s="86"/>
      <c r="AN5" s="78">
        <f t="shared" ref="AN5:AO68" si="0">SUM(AL5+AI5+AF5+AC5+Z5+W5+T5+Q5+N5+K5+H5+E5)</f>
        <v>0</v>
      </c>
      <c r="AO5" s="85">
        <f t="shared" si="0"/>
        <v>0</v>
      </c>
    </row>
    <row r="6" spans="1:41" ht="19.5" customHeight="1" x14ac:dyDescent="0.3">
      <c r="A6" s="57">
        <v>3</v>
      </c>
      <c r="B6" s="74" t="s">
        <v>130</v>
      </c>
      <c r="C6" s="60">
        <v>4</v>
      </c>
      <c r="D6" s="61">
        <v>44932</v>
      </c>
      <c r="E6" s="58">
        <v>122</v>
      </c>
      <c r="F6" s="86">
        <v>30</v>
      </c>
      <c r="G6" s="61">
        <v>44959</v>
      </c>
      <c r="H6" s="58">
        <v>297</v>
      </c>
      <c r="I6" s="86">
        <v>73</v>
      </c>
      <c r="J6" s="53"/>
      <c r="K6" s="58"/>
      <c r="L6" s="86"/>
      <c r="M6" s="61"/>
      <c r="N6" s="58"/>
      <c r="O6" s="86"/>
      <c r="P6" s="61"/>
      <c r="Q6" s="61"/>
      <c r="R6" s="86"/>
      <c r="S6" s="63"/>
      <c r="T6" s="59"/>
      <c r="U6" s="86"/>
      <c r="V6" s="61"/>
      <c r="W6" s="61"/>
      <c r="X6" s="86"/>
      <c r="Y6" s="63"/>
      <c r="Z6" s="59"/>
      <c r="AA6" s="86"/>
      <c r="AB6" s="63"/>
      <c r="AC6" s="59"/>
      <c r="AD6" s="87"/>
      <c r="AE6" s="61"/>
      <c r="AF6" s="61"/>
      <c r="AG6" s="86"/>
      <c r="AH6" s="61"/>
      <c r="AI6" s="61"/>
      <c r="AJ6" s="86"/>
      <c r="AK6" s="61"/>
      <c r="AL6" s="61"/>
      <c r="AM6" s="86"/>
      <c r="AN6" s="78">
        <f t="shared" si="0"/>
        <v>419</v>
      </c>
      <c r="AO6" s="85">
        <f t="shared" si="0"/>
        <v>103</v>
      </c>
    </row>
    <row r="7" spans="1:41" ht="19.5" customHeight="1" x14ac:dyDescent="0.3">
      <c r="A7" s="57">
        <v>4</v>
      </c>
      <c r="B7" s="74" t="s">
        <v>52</v>
      </c>
      <c r="C7" s="60">
        <v>5</v>
      </c>
      <c r="D7" s="58"/>
      <c r="E7" s="58"/>
      <c r="F7" s="86"/>
      <c r="G7" s="58"/>
      <c r="H7" s="58"/>
      <c r="I7" s="86"/>
      <c r="J7" s="63"/>
      <c r="K7" s="58"/>
      <c r="L7" s="86"/>
      <c r="M7" s="61"/>
      <c r="N7" s="61"/>
      <c r="O7" s="86"/>
      <c r="P7" s="61"/>
      <c r="Q7" s="61"/>
      <c r="R7" s="86"/>
      <c r="S7" s="61"/>
      <c r="T7" s="61"/>
      <c r="U7" s="86"/>
      <c r="V7" s="61"/>
      <c r="W7" s="61"/>
      <c r="X7" s="86"/>
      <c r="Y7" s="61"/>
      <c r="Z7" s="61"/>
      <c r="AA7" s="86"/>
      <c r="AB7" s="63"/>
      <c r="AC7" s="59"/>
      <c r="AD7" s="87"/>
      <c r="AE7" s="58"/>
      <c r="AF7" s="58"/>
      <c r="AG7" s="86"/>
      <c r="AH7" s="58"/>
      <c r="AI7" s="58"/>
      <c r="AJ7" s="86"/>
      <c r="AK7" s="58"/>
      <c r="AL7" s="58"/>
      <c r="AM7" s="86"/>
      <c r="AN7" s="78">
        <f t="shared" si="0"/>
        <v>0</v>
      </c>
      <c r="AO7" s="85">
        <f t="shared" si="0"/>
        <v>0</v>
      </c>
    </row>
    <row r="8" spans="1:41" ht="19.5" customHeight="1" x14ac:dyDescent="0.3">
      <c r="A8" s="57">
        <v>5</v>
      </c>
      <c r="B8" s="74" t="s">
        <v>12</v>
      </c>
      <c r="C8" s="60">
        <v>6</v>
      </c>
      <c r="D8" s="61"/>
      <c r="E8" s="61"/>
      <c r="F8" s="87"/>
      <c r="G8" s="61"/>
      <c r="H8" s="61"/>
      <c r="I8" s="87"/>
      <c r="J8" s="61"/>
      <c r="K8" s="61"/>
      <c r="L8" s="87"/>
      <c r="M8" s="61"/>
      <c r="N8" s="58"/>
      <c r="O8" s="87"/>
      <c r="P8" s="61"/>
      <c r="Q8" s="61"/>
      <c r="R8" s="87"/>
      <c r="S8" s="61"/>
      <c r="T8" s="61"/>
      <c r="U8" s="87"/>
      <c r="V8" s="63"/>
      <c r="W8" s="59"/>
      <c r="X8" s="87"/>
      <c r="Y8" s="63"/>
      <c r="Z8" s="59"/>
      <c r="AA8" s="87"/>
      <c r="AB8" s="63"/>
      <c r="AC8" s="63"/>
      <c r="AD8" s="87"/>
      <c r="AE8" s="63"/>
      <c r="AF8" s="58"/>
      <c r="AG8" s="86"/>
      <c r="AH8" s="61"/>
      <c r="AI8" s="61"/>
      <c r="AJ8" s="87"/>
      <c r="AK8" s="63"/>
      <c r="AL8" s="59"/>
      <c r="AM8" s="87"/>
      <c r="AN8" s="78">
        <f t="shared" si="0"/>
        <v>0</v>
      </c>
      <c r="AO8" s="85">
        <f t="shared" si="0"/>
        <v>0</v>
      </c>
    </row>
    <row r="9" spans="1:41" ht="19.5" customHeight="1" x14ac:dyDescent="0.3">
      <c r="A9" s="57">
        <v>6</v>
      </c>
      <c r="B9" s="74" t="s">
        <v>13</v>
      </c>
      <c r="C9" s="60">
        <v>7</v>
      </c>
      <c r="D9" s="61">
        <v>44936</v>
      </c>
      <c r="E9" s="58">
        <v>27</v>
      </c>
      <c r="F9" s="86">
        <v>6.62</v>
      </c>
      <c r="G9" s="61"/>
      <c r="H9" s="61"/>
      <c r="I9" s="86"/>
      <c r="J9" s="61"/>
      <c r="K9" s="58"/>
      <c r="L9" s="86"/>
      <c r="M9" s="63"/>
      <c r="N9" s="63"/>
      <c r="O9" s="86"/>
      <c r="P9" s="63"/>
      <c r="Q9" s="63"/>
      <c r="R9" s="86"/>
      <c r="S9" s="63"/>
      <c r="T9" s="59"/>
      <c r="U9" s="86"/>
      <c r="V9" s="61"/>
      <c r="W9" s="61"/>
      <c r="X9" s="86"/>
      <c r="Y9" s="63"/>
      <c r="Z9" s="59"/>
      <c r="AA9" s="86"/>
      <c r="AB9" s="63"/>
      <c r="AC9" s="59"/>
      <c r="AD9" s="87"/>
      <c r="AE9" s="63"/>
      <c r="AF9" s="58"/>
      <c r="AG9" s="86"/>
      <c r="AH9" s="63"/>
      <c r="AI9" s="59"/>
      <c r="AJ9" s="87"/>
      <c r="AK9" s="63"/>
      <c r="AL9" s="59"/>
      <c r="AM9" s="86"/>
      <c r="AN9" s="78">
        <f t="shared" si="0"/>
        <v>27</v>
      </c>
      <c r="AO9" s="85">
        <f t="shared" si="0"/>
        <v>6.62</v>
      </c>
    </row>
    <row r="10" spans="1:41" ht="19.5" customHeight="1" x14ac:dyDescent="0.3">
      <c r="A10" s="57">
        <v>7</v>
      </c>
      <c r="B10" s="74" t="s">
        <v>14</v>
      </c>
      <c r="C10" s="60">
        <v>8</v>
      </c>
      <c r="D10" s="61"/>
      <c r="E10" s="58"/>
      <c r="F10" s="86"/>
      <c r="G10" s="61"/>
      <c r="H10" s="61"/>
      <c r="I10" s="86"/>
      <c r="J10" s="61"/>
      <c r="K10" s="61"/>
      <c r="L10" s="86"/>
      <c r="M10" s="63"/>
      <c r="N10" s="63"/>
      <c r="O10" s="86"/>
      <c r="P10" s="63"/>
      <c r="Q10" s="63"/>
      <c r="R10" s="86"/>
      <c r="S10" s="63"/>
      <c r="T10" s="59"/>
      <c r="U10" s="86"/>
      <c r="V10" s="61"/>
      <c r="W10" s="61"/>
      <c r="X10" s="86"/>
      <c r="Y10" s="63"/>
      <c r="Z10" s="59"/>
      <c r="AA10" s="86"/>
      <c r="AB10" s="63"/>
      <c r="AC10" s="59"/>
      <c r="AD10" s="87"/>
      <c r="AE10" s="63"/>
      <c r="AF10" s="58"/>
      <c r="AG10" s="86"/>
      <c r="AH10" s="61"/>
      <c r="AI10" s="61"/>
      <c r="AJ10" s="86"/>
      <c r="AK10" s="61"/>
      <c r="AL10" s="61"/>
      <c r="AM10" s="86"/>
      <c r="AN10" s="78">
        <f t="shared" si="0"/>
        <v>0</v>
      </c>
      <c r="AO10" s="85">
        <f t="shared" si="0"/>
        <v>0</v>
      </c>
    </row>
    <row r="11" spans="1:41" ht="19.5" customHeight="1" x14ac:dyDescent="0.3">
      <c r="A11" s="57">
        <v>8</v>
      </c>
      <c r="B11" s="74" t="s">
        <v>15</v>
      </c>
      <c r="C11" s="60">
        <v>11</v>
      </c>
      <c r="D11" s="58"/>
      <c r="E11" s="58"/>
      <c r="F11" s="86"/>
      <c r="G11" s="58"/>
      <c r="H11" s="58"/>
      <c r="I11" s="86"/>
      <c r="J11" s="61"/>
      <c r="K11" s="61"/>
      <c r="L11" s="86"/>
      <c r="M11" s="61"/>
      <c r="N11" s="61"/>
      <c r="O11" s="86"/>
      <c r="P11" s="61"/>
      <c r="Q11" s="61"/>
      <c r="R11" s="86"/>
      <c r="S11" s="63"/>
      <c r="T11" s="59"/>
      <c r="U11" s="87"/>
      <c r="V11" s="61"/>
      <c r="W11" s="61"/>
      <c r="X11" s="86"/>
      <c r="Y11" s="61"/>
      <c r="Z11" s="61"/>
      <c r="AA11" s="86"/>
      <c r="AB11" s="63"/>
      <c r="AC11" s="59"/>
      <c r="AD11" s="87"/>
      <c r="AE11" s="63"/>
      <c r="AF11" s="58"/>
      <c r="AG11" s="87"/>
      <c r="AH11" s="63"/>
      <c r="AI11" s="59"/>
      <c r="AJ11" s="87"/>
      <c r="AK11" s="61"/>
      <c r="AL11" s="61"/>
      <c r="AM11" s="86"/>
      <c r="AN11" s="78">
        <f t="shared" si="0"/>
        <v>0</v>
      </c>
      <c r="AO11" s="85">
        <f t="shared" si="0"/>
        <v>0</v>
      </c>
    </row>
    <row r="12" spans="1:41" ht="19.5" customHeight="1" x14ac:dyDescent="0.3">
      <c r="A12" s="57">
        <v>9</v>
      </c>
      <c r="B12" s="74" t="s">
        <v>126</v>
      </c>
      <c r="C12" s="60">
        <v>12</v>
      </c>
      <c r="D12" s="59"/>
      <c r="E12" s="59"/>
      <c r="F12" s="87"/>
      <c r="G12" s="59"/>
      <c r="H12" s="59"/>
      <c r="I12" s="87"/>
      <c r="J12" s="59"/>
      <c r="K12" s="59"/>
      <c r="L12" s="87"/>
      <c r="M12" s="59"/>
      <c r="N12" s="59"/>
      <c r="O12" s="87"/>
      <c r="P12" s="59"/>
      <c r="Q12" s="59"/>
      <c r="R12" s="87"/>
      <c r="S12" s="59"/>
      <c r="T12" s="59"/>
      <c r="U12" s="87"/>
      <c r="V12" s="59"/>
      <c r="W12" s="59"/>
      <c r="X12" s="87"/>
      <c r="Y12" s="59"/>
      <c r="Z12" s="59"/>
      <c r="AA12" s="87"/>
      <c r="AB12" s="59"/>
      <c r="AC12" s="59"/>
      <c r="AD12" s="87"/>
      <c r="AE12" s="59"/>
      <c r="AF12" s="59"/>
      <c r="AG12" s="87"/>
      <c r="AH12" s="59"/>
      <c r="AI12" s="59"/>
      <c r="AJ12" s="87"/>
      <c r="AK12" s="59"/>
      <c r="AL12" s="59"/>
      <c r="AM12" s="87"/>
      <c r="AN12" s="78">
        <f t="shared" si="0"/>
        <v>0</v>
      </c>
      <c r="AO12" s="85">
        <f t="shared" si="0"/>
        <v>0</v>
      </c>
    </row>
    <row r="13" spans="1:41" ht="19.5" customHeight="1" x14ac:dyDescent="0.3">
      <c r="A13" s="57">
        <v>10</v>
      </c>
      <c r="B13" s="74" t="s">
        <v>138</v>
      </c>
      <c r="C13" s="64">
        <v>13</v>
      </c>
      <c r="D13" s="61"/>
      <c r="E13" s="59"/>
      <c r="F13" s="87"/>
      <c r="G13" s="61">
        <v>44970</v>
      </c>
      <c r="H13" s="58">
        <v>102</v>
      </c>
      <c r="I13" s="86">
        <v>25</v>
      </c>
      <c r="J13" s="63"/>
      <c r="K13" s="59"/>
      <c r="L13" s="87"/>
      <c r="M13" s="63"/>
      <c r="N13" s="59"/>
      <c r="O13" s="87"/>
      <c r="P13" s="63"/>
      <c r="Q13" s="59"/>
      <c r="R13" s="87"/>
      <c r="S13" s="63"/>
      <c r="T13" s="59"/>
      <c r="U13" s="87"/>
      <c r="V13" s="63"/>
      <c r="W13" s="59"/>
      <c r="X13" s="87"/>
      <c r="Y13" s="63"/>
      <c r="Z13" s="59"/>
      <c r="AA13" s="87"/>
      <c r="AB13" s="63"/>
      <c r="AC13" s="59"/>
      <c r="AD13" s="87"/>
      <c r="AE13" s="90"/>
      <c r="AF13" s="58"/>
      <c r="AG13" s="86"/>
      <c r="AH13" s="63"/>
      <c r="AI13" s="59"/>
      <c r="AJ13" s="87"/>
      <c r="AK13" s="63"/>
      <c r="AL13" s="59"/>
      <c r="AM13" s="87"/>
      <c r="AN13" s="78">
        <f t="shared" si="0"/>
        <v>102</v>
      </c>
      <c r="AO13" s="85">
        <f t="shared" si="0"/>
        <v>25</v>
      </c>
    </row>
    <row r="14" spans="1:41" ht="19.5" customHeight="1" x14ac:dyDescent="0.3">
      <c r="A14" s="57">
        <v>11</v>
      </c>
      <c r="B14" s="89" t="s">
        <v>17</v>
      </c>
      <c r="C14" s="64">
        <v>14</v>
      </c>
      <c r="D14" s="59"/>
      <c r="E14" s="59"/>
      <c r="F14" s="87"/>
      <c r="G14" s="59"/>
      <c r="H14" s="59"/>
      <c r="I14" s="87"/>
      <c r="J14" s="59"/>
      <c r="K14" s="59"/>
      <c r="L14" s="87"/>
      <c r="M14" s="63"/>
      <c r="N14" s="63"/>
      <c r="O14" s="87"/>
      <c r="P14" s="63"/>
      <c r="Q14" s="59"/>
      <c r="R14" s="87"/>
      <c r="S14" s="63"/>
      <c r="T14" s="63"/>
      <c r="U14" s="87"/>
      <c r="V14" s="63"/>
      <c r="W14" s="63"/>
      <c r="X14" s="87"/>
      <c r="Y14" s="63"/>
      <c r="Z14" s="63"/>
      <c r="AA14" s="87"/>
      <c r="AB14" s="63"/>
      <c r="AC14" s="63"/>
      <c r="AD14" s="87"/>
      <c r="AE14" s="59"/>
      <c r="AF14" s="59"/>
      <c r="AG14" s="87"/>
      <c r="AH14" s="63"/>
      <c r="AI14" s="63"/>
      <c r="AJ14" s="87"/>
      <c r="AK14" s="63"/>
      <c r="AL14" s="58"/>
      <c r="AM14" s="87"/>
      <c r="AN14" s="78">
        <f t="shared" si="0"/>
        <v>0</v>
      </c>
      <c r="AO14" s="85">
        <f t="shared" si="0"/>
        <v>0</v>
      </c>
    </row>
    <row r="15" spans="1:41" ht="19.5" customHeight="1" x14ac:dyDescent="0.3">
      <c r="A15" s="57">
        <v>12</v>
      </c>
      <c r="B15" s="75" t="s">
        <v>146</v>
      </c>
      <c r="C15" s="62">
        <v>15</v>
      </c>
      <c r="D15" s="59"/>
      <c r="E15" s="59"/>
      <c r="F15" s="87"/>
      <c r="G15" s="59"/>
      <c r="H15" s="59"/>
      <c r="I15" s="87"/>
      <c r="J15" s="59"/>
      <c r="K15" s="59"/>
      <c r="L15" s="87"/>
      <c r="M15" s="59"/>
      <c r="N15" s="59"/>
      <c r="O15" s="87"/>
      <c r="P15" s="59"/>
      <c r="Q15" s="59"/>
      <c r="R15" s="87"/>
      <c r="S15" s="59"/>
      <c r="T15" s="59"/>
      <c r="U15" s="87"/>
      <c r="V15" s="59"/>
      <c r="W15" s="59"/>
      <c r="X15" s="87"/>
      <c r="Y15" s="59"/>
      <c r="Z15" s="59"/>
      <c r="AA15" s="87"/>
      <c r="AB15" s="59"/>
      <c r="AC15" s="59"/>
      <c r="AD15" s="87"/>
      <c r="AE15" s="59"/>
      <c r="AF15" s="59"/>
      <c r="AG15" s="87"/>
      <c r="AH15" s="59"/>
      <c r="AI15" s="59"/>
      <c r="AJ15" s="91"/>
      <c r="AK15" s="59"/>
      <c r="AL15" s="59"/>
      <c r="AM15" s="87"/>
      <c r="AN15" s="78">
        <f t="shared" si="0"/>
        <v>0</v>
      </c>
      <c r="AO15" s="85">
        <f t="shared" si="0"/>
        <v>0</v>
      </c>
    </row>
    <row r="16" spans="1:41" ht="19.5" customHeight="1" x14ac:dyDescent="0.3">
      <c r="A16" s="57">
        <v>13</v>
      </c>
      <c r="B16" s="74" t="s">
        <v>140</v>
      </c>
      <c r="C16" s="60">
        <v>16</v>
      </c>
      <c r="D16" s="59"/>
      <c r="E16" s="59"/>
      <c r="F16" s="87"/>
      <c r="G16" s="59"/>
      <c r="H16" s="59"/>
      <c r="I16" s="87"/>
      <c r="J16" s="59"/>
      <c r="K16" s="59"/>
      <c r="L16" s="87"/>
      <c r="M16" s="61"/>
      <c r="N16" s="59"/>
      <c r="O16" s="87"/>
      <c r="P16" s="63"/>
      <c r="Q16" s="63"/>
      <c r="R16" s="87"/>
      <c r="S16" s="63"/>
      <c r="T16" s="63"/>
      <c r="U16" s="87"/>
      <c r="V16" s="59"/>
      <c r="W16" s="59"/>
      <c r="X16" s="87"/>
      <c r="Y16" s="63"/>
      <c r="Z16" s="63"/>
      <c r="AA16" s="87"/>
      <c r="AB16" s="59"/>
      <c r="AC16" s="59"/>
      <c r="AD16" s="87"/>
      <c r="AE16" s="63"/>
      <c r="AF16" s="63"/>
      <c r="AG16" s="87"/>
      <c r="AH16" s="59"/>
      <c r="AI16" s="59"/>
      <c r="AJ16" s="87"/>
      <c r="AK16" s="59"/>
      <c r="AL16" s="59"/>
      <c r="AM16" s="87"/>
      <c r="AN16" s="78">
        <f t="shared" si="0"/>
        <v>0</v>
      </c>
      <c r="AO16" s="85">
        <f t="shared" si="0"/>
        <v>0</v>
      </c>
    </row>
    <row r="17" spans="1:41" ht="19.5" customHeight="1" x14ac:dyDescent="0.3">
      <c r="A17" s="57">
        <v>14</v>
      </c>
      <c r="B17" s="74" t="s">
        <v>62</v>
      </c>
      <c r="C17" s="60">
        <v>17</v>
      </c>
      <c r="D17" s="63"/>
      <c r="E17" s="63"/>
      <c r="F17" s="87"/>
      <c r="G17" s="59"/>
      <c r="H17" s="59"/>
      <c r="I17" s="87"/>
      <c r="J17" s="63"/>
      <c r="K17" s="63"/>
      <c r="L17" s="87"/>
      <c r="M17" s="61"/>
      <c r="N17" s="59"/>
      <c r="O17" s="87"/>
      <c r="P17" s="63"/>
      <c r="Q17" s="63"/>
      <c r="R17" s="87"/>
      <c r="S17" s="63"/>
      <c r="T17" s="63"/>
      <c r="U17" s="87"/>
      <c r="V17" s="63"/>
      <c r="W17" s="63"/>
      <c r="X17" s="87"/>
      <c r="Y17" s="63"/>
      <c r="Z17" s="63"/>
      <c r="AA17" s="87"/>
      <c r="AB17" s="63"/>
      <c r="AC17" s="63"/>
      <c r="AD17" s="87"/>
      <c r="AE17" s="63"/>
      <c r="AF17" s="63"/>
      <c r="AG17" s="87"/>
      <c r="AH17" s="59"/>
      <c r="AI17" s="59"/>
      <c r="AJ17" s="87"/>
      <c r="AK17" s="59"/>
      <c r="AL17" s="59"/>
      <c r="AM17" s="87"/>
      <c r="AN17" s="78">
        <f t="shared" si="0"/>
        <v>0</v>
      </c>
      <c r="AO17" s="85">
        <f t="shared" si="0"/>
        <v>0</v>
      </c>
    </row>
    <row r="18" spans="1:41" ht="24" customHeight="1" x14ac:dyDescent="0.3">
      <c r="A18" s="57">
        <v>15</v>
      </c>
      <c r="B18" s="76" t="s">
        <v>125</v>
      </c>
      <c r="C18" s="60">
        <v>17</v>
      </c>
      <c r="D18" s="63">
        <v>44937</v>
      </c>
      <c r="E18" s="59">
        <v>472</v>
      </c>
      <c r="F18" s="87">
        <v>116.05</v>
      </c>
      <c r="G18" s="61"/>
      <c r="H18" s="59"/>
      <c r="I18" s="87"/>
      <c r="J18" s="59"/>
      <c r="K18" s="59"/>
      <c r="L18" s="87"/>
      <c r="M18" s="61"/>
      <c r="N18" s="59"/>
      <c r="O18" s="87"/>
      <c r="P18" s="63"/>
      <c r="Q18" s="63"/>
      <c r="R18" s="87"/>
      <c r="S18" s="59"/>
      <c r="T18" s="59"/>
      <c r="U18" s="87"/>
      <c r="V18" s="63"/>
      <c r="W18" s="63"/>
      <c r="X18" s="87"/>
      <c r="Y18" s="63"/>
      <c r="Z18" s="59"/>
      <c r="AA18" s="87"/>
      <c r="AB18" s="63"/>
      <c r="AC18" s="63"/>
      <c r="AD18" s="87"/>
      <c r="AE18" s="63"/>
      <c r="AF18" s="63"/>
      <c r="AG18" s="87"/>
      <c r="AH18" s="63"/>
      <c r="AI18" s="59"/>
      <c r="AJ18" s="87"/>
      <c r="AK18" s="59"/>
      <c r="AL18" s="59"/>
      <c r="AM18" s="87"/>
      <c r="AN18" s="78">
        <f t="shared" si="0"/>
        <v>472</v>
      </c>
      <c r="AO18" s="85">
        <f t="shared" si="0"/>
        <v>116.05</v>
      </c>
    </row>
    <row r="19" spans="1:41" ht="19.5" customHeight="1" x14ac:dyDescent="0.3">
      <c r="A19" s="57">
        <v>16</v>
      </c>
      <c r="B19" s="74" t="s">
        <v>54</v>
      </c>
      <c r="C19" s="60">
        <v>19</v>
      </c>
      <c r="D19" s="63">
        <v>44929</v>
      </c>
      <c r="E19" s="59">
        <v>189</v>
      </c>
      <c r="F19" s="87">
        <v>46.42</v>
      </c>
      <c r="G19" s="61"/>
      <c r="H19" s="61"/>
      <c r="I19" s="87"/>
      <c r="J19" s="63"/>
      <c r="K19" s="63"/>
      <c r="L19" s="87"/>
      <c r="M19" s="63"/>
      <c r="N19" s="63"/>
      <c r="O19" s="87"/>
      <c r="P19" s="63"/>
      <c r="Q19" s="63"/>
      <c r="R19" s="87"/>
      <c r="S19" s="63"/>
      <c r="T19" s="63"/>
      <c r="U19" s="87"/>
      <c r="V19" s="61"/>
      <c r="W19" s="61"/>
      <c r="X19" s="87"/>
      <c r="Y19" s="63"/>
      <c r="Z19" s="63"/>
      <c r="AA19" s="87"/>
      <c r="AB19" s="63"/>
      <c r="AC19" s="63"/>
      <c r="AD19" s="87"/>
      <c r="AE19" s="63"/>
      <c r="AF19" s="63"/>
      <c r="AG19" s="87"/>
      <c r="AH19" s="63"/>
      <c r="AI19" s="63"/>
      <c r="AJ19" s="87"/>
      <c r="AK19" s="63"/>
      <c r="AL19" s="63"/>
      <c r="AM19" s="87"/>
      <c r="AN19" s="78">
        <f t="shared" si="0"/>
        <v>189</v>
      </c>
      <c r="AO19" s="85">
        <f t="shared" si="0"/>
        <v>46.42</v>
      </c>
    </row>
    <row r="20" spans="1:41" ht="19.5" customHeight="1" x14ac:dyDescent="0.3">
      <c r="A20" s="57">
        <v>17</v>
      </c>
      <c r="B20" s="74" t="s">
        <v>53</v>
      </c>
      <c r="C20" s="60">
        <v>19</v>
      </c>
      <c r="D20" s="63">
        <v>44943</v>
      </c>
      <c r="E20" s="59">
        <v>71</v>
      </c>
      <c r="F20" s="87">
        <v>17.5</v>
      </c>
      <c r="G20" s="61"/>
      <c r="H20" s="61"/>
      <c r="I20" s="87"/>
      <c r="J20" s="63"/>
      <c r="K20" s="63"/>
      <c r="L20" s="87"/>
      <c r="M20" s="63"/>
      <c r="N20" s="63"/>
      <c r="O20" s="87"/>
      <c r="P20" s="63"/>
      <c r="Q20" s="59"/>
      <c r="R20" s="87"/>
      <c r="S20" s="63"/>
      <c r="T20" s="63"/>
      <c r="U20" s="87"/>
      <c r="V20" s="63"/>
      <c r="W20" s="63"/>
      <c r="X20" s="87"/>
      <c r="Y20" s="63"/>
      <c r="Z20" s="59"/>
      <c r="AA20" s="87"/>
      <c r="AB20" s="63"/>
      <c r="AC20" s="63"/>
      <c r="AD20" s="87"/>
      <c r="AE20" s="63"/>
      <c r="AF20" s="58"/>
      <c r="AG20" s="87"/>
      <c r="AH20" s="63"/>
      <c r="AI20" s="63"/>
      <c r="AJ20" s="87"/>
      <c r="AK20" s="63"/>
      <c r="AL20" s="63"/>
      <c r="AM20" s="87"/>
      <c r="AN20" s="78">
        <f t="shared" si="0"/>
        <v>71</v>
      </c>
      <c r="AO20" s="85">
        <f t="shared" si="0"/>
        <v>17.5</v>
      </c>
    </row>
    <row r="21" spans="1:41" ht="19.5" customHeight="1" x14ac:dyDescent="0.3">
      <c r="A21" s="57">
        <v>18</v>
      </c>
      <c r="B21" s="89" t="s">
        <v>19</v>
      </c>
      <c r="C21" s="60">
        <v>22</v>
      </c>
      <c r="D21" s="59"/>
      <c r="E21" s="59"/>
      <c r="F21" s="87"/>
      <c r="G21" s="59"/>
      <c r="H21" s="59"/>
      <c r="I21" s="87"/>
      <c r="J21" s="59"/>
      <c r="K21" s="59"/>
      <c r="L21" s="87"/>
      <c r="M21" s="63"/>
      <c r="N21" s="63"/>
      <c r="O21" s="87"/>
      <c r="P21" s="59"/>
      <c r="Q21" s="59"/>
      <c r="R21" s="87"/>
      <c r="S21" s="63"/>
      <c r="T21" s="63"/>
      <c r="U21" s="87"/>
      <c r="V21" s="63"/>
      <c r="W21" s="63"/>
      <c r="X21" s="87"/>
      <c r="Y21" s="63"/>
      <c r="Z21" s="63"/>
      <c r="AA21" s="87"/>
      <c r="AB21" s="63"/>
      <c r="AC21" s="59"/>
      <c r="AD21" s="87"/>
      <c r="AE21" s="63"/>
      <c r="AF21" s="63"/>
      <c r="AG21" s="87"/>
      <c r="AH21" s="59"/>
      <c r="AI21" s="59"/>
      <c r="AJ21" s="87"/>
      <c r="AK21" s="59"/>
      <c r="AL21" s="59"/>
      <c r="AM21" s="87"/>
      <c r="AN21" s="78">
        <f t="shared" si="0"/>
        <v>0</v>
      </c>
      <c r="AO21" s="85">
        <f t="shared" si="0"/>
        <v>0</v>
      </c>
    </row>
    <row r="22" spans="1:41" ht="19.5" customHeight="1" x14ac:dyDescent="0.3">
      <c r="A22" s="57">
        <v>19</v>
      </c>
      <c r="B22" s="77" t="s">
        <v>106</v>
      </c>
      <c r="C22" s="60">
        <v>23</v>
      </c>
      <c r="D22" s="59"/>
      <c r="E22" s="59"/>
      <c r="F22" s="87"/>
      <c r="G22" s="59"/>
      <c r="H22" s="59"/>
      <c r="I22" s="87"/>
      <c r="J22" s="59"/>
      <c r="K22" s="59"/>
      <c r="L22" s="87"/>
      <c r="M22" s="63"/>
      <c r="N22" s="63"/>
      <c r="O22" s="87"/>
      <c r="P22" s="63"/>
      <c r="Q22" s="59"/>
      <c r="R22" s="87"/>
      <c r="S22" s="63"/>
      <c r="T22" s="63"/>
      <c r="U22" s="87"/>
      <c r="V22" s="63"/>
      <c r="W22" s="63"/>
      <c r="X22" s="87"/>
      <c r="Y22" s="63"/>
      <c r="Z22" s="63"/>
      <c r="AA22" s="87"/>
      <c r="AB22" s="63"/>
      <c r="AC22" s="59"/>
      <c r="AD22" s="87"/>
      <c r="AE22" s="63"/>
      <c r="AF22" s="63"/>
      <c r="AG22" s="87"/>
      <c r="AH22" s="63"/>
      <c r="AI22" s="63"/>
      <c r="AJ22" s="87"/>
      <c r="AK22" s="63"/>
      <c r="AL22" s="63"/>
      <c r="AM22" s="87"/>
      <c r="AN22" s="78">
        <f t="shared" si="0"/>
        <v>0</v>
      </c>
      <c r="AO22" s="85">
        <f t="shared" si="0"/>
        <v>0</v>
      </c>
    </row>
    <row r="23" spans="1:41" ht="19.5" customHeight="1" x14ac:dyDescent="0.3">
      <c r="A23" s="57">
        <v>20</v>
      </c>
      <c r="B23" s="74" t="s">
        <v>155</v>
      </c>
      <c r="C23" s="60">
        <v>25</v>
      </c>
      <c r="D23" s="59"/>
      <c r="E23" s="59"/>
      <c r="F23" s="87"/>
      <c r="G23" s="59"/>
      <c r="H23" s="59"/>
      <c r="I23" s="87"/>
      <c r="J23" s="59"/>
      <c r="K23" s="59"/>
      <c r="L23" s="87"/>
      <c r="M23" s="63"/>
      <c r="N23" s="63"/>
      <c r="O23" s="87"/>
      <c r="P23" s="63"/>
      <c r="Q23" s="59"/>
      <c r="R23" s="87"/>
      <c r="S23" s="63"/>
      <c r="T23" s="63"/>
      <c r="U23" s="87"/>
      <c r="V23" s="63"/>
      <c r="W23" s="63"/>
      <c r="X23" s="87"/>
      <c r="Y23" s="63"/>
      <c r="Z23" s="63"/>
      <c r="AA23" s="87"/>
      <c r="AB23" s="63"/>
      <c r="AC23" s="59"/>
      <c r="AD23" s="87"/>
      <c r="AE23" s="63"/>
      <c r="AF23" s="58"/>
      <c r="AG23" s="87"/>
      <c r="AH23" s="63"/>
      <c r="AI23" s="63"/>
      <c r="AJ23" s="87"/>
      <c r="AK23" s="63"/>
      <c r="AL23" s="63"/>
      <c r="AM23" s="87"/>
      <c r="AN23" s="78">
        <f t="shared" si="0"/>
        <v>0</v>
      </c>
      <c r="AO23" s="85">
        <f t="shared" si="0"/>
        <v>0</v>
      </c>
    </row>
    <row r="24" spans="1:41" ht="19.5" customHeight="1" x14ac:dyDescent="0.3">
      <c r="A24" s="57">
        <v>21</v>
      </c>
      <c r="B24" s="89" t="s">
        <v>21</v>
      </c>
      <c r="C24" s="64">
        <v>27</v>
      </c>
      <c r="D24" s="59"/>
      <c r="E24" s="59"/>
      <c r="F24" s="87"/>
      <c r="G24" s="59"/>
      <c r="H24" s="59"/>
      <c r="I24" s="87"/>
      <c r="J24" s="59"/>
      <c r="K24" s="59"/>
      <c r="L24" s="87"/>
      <c r="M24" s="63"/>
      <c r="N24" s="63"/>
      <c r="O24" s="87"/>
      <c r="P24" s="63"/>
      <c r="Q24" s="63"/>
      <c r="R24" s="87"/>
      <c r="S24" s="63"/>
      <c r="T24" s="63"/>
      <c r="U24" s="87"/>
      <c r="V24" s="63"/>
      <c r="W24" s="63"/>
      <c r="X24" s="87"/>
      <c r="Y24" s="61"/>
      <c r="Z24" s="61"/>
      <c r="AA24" s="87"/>
      <c r="AB24" s="63"/>
      <c r="AC24" s="63"/>
      <c r="AD24" s="87"/>
      <c r="AE24" s="59"/>
      <c r="AF24" s="59"/>
      <c r="AG24" s="87"/>
      <c r="AH24" s="59"/>
      <c r="AI24" s="59"/>
      <c r="AJ24" s="87"/>
      <c r="AK24" s="59"/>
      <c r="AL24" s="59"/>
      <c r="AM24" s="87"/>
      <c r="AN24" s="78">
        <f t="shared" si="0"/>
        <v>0</v>
      </c>
      <c r="AO24" s="85">
        <f t="shared" si="0"/>
        <v>0</v>
      </c>
    </row>
    <row r="25" spans="1:41" ht="19.5" customHeight="1" x14ac:dyDescent="0.3">
      <c r="A25" s="57">
        <v>22</v>
      </c>
      <c r="B25" s="75"/>
      <c r="C25" s="62">
        <v>28</v>
      </c>
      <c r="D25" s="59"/>
      <c r="E25" s="59"/>
      <c r="F25" s="87"/>
      <c r="G25" s="59"/>
      <c r="H25" s="59"/>
      <c r="I25" s="87"/>
      <c r="J25" s="59"/>
      <c r="K25" s="59"/>
      <c r="L25" s="87"/>
      <c r="M25" s="59"/>
      <c r="N25" s="59"/>
      <c r="O25" s="87"/>
      <c r="P25" s="59"/>
      <c r="Q25" s="59"/>
      <c r="R25" s="87"/>
      <c r="S25" s="59"/>
      <c r="T25" s="59"/>
      <c r="U25" s="87"/>
      <c r="V25" s="59"/>
      <c r="W25" s="59"/>
      <c r="X25" s="87"/>
      <c r="Y25" s="59"/>
      <c r="Z25" s="59"/>
      <c r="AA25" s="87"/>
      <c r="AB25" s="59"/>
      <c r="AC25" s="59"/>
      <c r="AD25" s="87"/>
      <c r="AE25" s="59"/>
      <c r="AF25" s="59"/>
      <c r="AG25" s="87"/>
      <c r="AH25" s="59"/>
      <c r="AI25" s="59"/>
      <c r="AJ25" s="87"/>
      <c r="AK25" s="59"/>
      <c r="AL25" s="59"/>
      <c r="AM25" s="87"/>
      <c r="AN25" s="78">
        <f t="shared" si="0"/>
        <v>0</v>
      </c>
      <c r="AO25" s="85">
        <f t="shared" si="0"/>
        <v>0</v>
      </c>
    </row>
    <row r="26" spans="1:41" ht="19.5" customHeight="1" x14ac:dyDescent="0.3">
      <c r="A26" s="57">
        <v>23</v>
      </c>
      <c r="B26" s="77"/>
      <c r="C26" s="72">
        <v>32</v>
      </c>
      <c r="D26" s="59"/>
      <c r="E26" s="59"/>
      <c r="F26" s="87"/>
      <c r="G26" s="59"/>
      <c r="H26" s="59"/>
      <c r="I26" s="87"/>
      <c r="J26" s="59"/>
      <c r="K26" s="59"/>
      <c r="L26" s="87"/>
      <c r="M26" s="59"/>
      <c r="N26" s="59"/>
      <c r="O26" s="87"/>
      <c r="P26" s="59"/>
      <c r="Q26" s="59"/>
      <c r="R26" s="87"/>
      <c r="S26" s="59"/>
      <c r="T26" s="59"/>
      <c r="U26" s="87"/>
      <c r="V26" s="59"/>
      <c r="W26" s="59"/>
      <c r="X26" s="87"/>
      <c r="Y26" s="59"/>
      <c r="Z26" s="59"/>
      <c r="AA26" s="87"/>
      <c r="AB26" s="59"/>
      <c r="AC26" s="59"/>
      <c r="AD26" s="87"/>
      <c r="AE26" s="59"/>
      <c r="AF26" s="59"/>
      <c r="AG26" s="87"/>
      <c r="AH26" s="59"/>
      <c r="AI26" s="59"/>
      <c r="AJ26" s="87"/>
      <c r="AK26" s="59"/>
      <c r="AL26" s="59"/>
      <c r="AM26" s="87"/>
      <c r="AN26" s="78">
        <f t="shared" si="0"/>
        <v>0</v>
      </c>
      <c r="AO26" s="85">
        <f t="shared" si="0"/>
        <v>0</v>
      </c>
    </row>
    <row r="27" spans="1:41" ht="19.5" customHeight="1" x14ac:dyDescent="0.3">
      <c r="A27" s="57">
        <v>24</v>
      </c>
      <c r="B27" s="89" t="s">
        <v>23</v>
      </c>
      <c r="C27" s="60">
        <v>34</v>
      </c>
      <c r="D27" s="59"/>
      <c r="E27" s="59"/>
      <c r="F27" s="87"/>
      <c r="G27" s="59"/>
      <c r="H27" s="59"/>
      <c r="I27" s="87"/>
      <c r="J27" s="59"/>
      <c r="K27" s="59"/>
      <c r="L27" s="87"/>
      <c r="M27" s="63"/>
      <c r="N27" s="59"/>
      <c r="O27" s="87"/>
      <c r="P27" s="63"/>
      <c r="Q27" s="63"/>
      <c r="R27" s="87"/>
      <c r="S27" s="63"/>
      <c r="T27" s="63"/>
      <c r="U27" s="87"/>
      <c r="V27" s="63"/>
      <c r="W27" s="59"/>
      <c r="X27" s="87"/>
      <c r="Y27" s="63"/>
      <c r="Z27" s="63"/>
      <c r="AA27" s="87"/>
      <c r="AB27" s="63"/>
      <c r="AC27" s="63"/>
      <c r="AD27" s="87"/>
      <c r="AE27" s="63"/>
      <c r="AF27" s="58"/>
      <c r="AG27" s="87"/>
      <c r="AH27" s="59"/>
      <c r="AI27" s="59"/>
      <c r="AJ27" s="87"/>
      <c r="AK27" s="59"/>
      <c r="AL27" s="59"/>
      <c r="AM27" s="87"/>
      <c r="AN27" s="78">
        <f t="shared" si="0"/>
        <v>0</v>
      </c>
      <c r="AO27" s="85">
        <f t="shared" si="0"/>
        <v>0</v>
      </c>
    </row>
    <row r="28" spans="1:41" ht="19.5" customHeight="1" x14ac:dyDescent="0.3">
      <c r="A28" s="57">
        <v>25</v>
      </c>
      <c r="B28" s="77" t="s">
        <v>102</v>
      </c>
      <c r="C28" s="60">
        <v>35</v>
      </c>
      <c r="D28" s="59"/>
      <c r="E28" s="59"/>
      <c r="F28" s="87"/>
      <c r="G28" s="59"/>
      <c r="H28" s="59"/>
      <c r="I28" s="87"/>
      <c r="J28" s="59"/>
      <c r="K28" s="59"/>
      <c r="L28" s="87"/>
      <c r="M28" s="63"/>
      <c r="N28" s="59"/>
      <c r="O28" s="87"/>
      <c r="P28" s="61"/>
      <c r="Q28" s="61"/>
      <c r="R28" s="87"/>
      <c r="S28" s="63"/>
      <c r="T28" s="63"/>
      <c r="U28" s="87"/>
      <c r="V28" s="63"/>
      <c r="W28" s="59"/>
      <c r="X28" s="87"/>
      <c r="Y28" s="63"/>
      <c r="Z28" s="59"/>
      <c r="AA28" s="87"/>
      <c r="AB28" s="59"/>
      <c r="AC28" s="59"/>
      <c r="AD28" s="87"/>
      <c r="AE28" s="59"/>
      <c r="AF28" s="59"/>
      <c r="AG28" s="87"/>
      <c r="AH28" s="63"/>
      <c r="AI28" s="59"/>
      <c r="AJ28" s="87"/>
      <c r="AK28" s="63"/>
      <c r="AL28" s="63"/>
      <c r="AM28" s="87"/>
      <c r="AN28" s="78">
        <f t="shared" si="0"/>
        <v>0</v>
      </c>
      <c r="AO28" s="85">
        <f t="shared" si="0"/>
        <v>0</v>
      </c>
    </row>
    <row r="29" spans="1:41" ht="19.5" customHeight="1" x14ac:dyDescent="0.3">
      <c r="A29" s="57">
        <v>26</v>
      </c>
      <c r="B29" s="89" t="s">
        <v>22</v>
      </c>
      <c r="C29" s="64">
        <v>37</v>
      </c>
      <c r="D29" s="59"/>
      <c r="E29" s="59"/>
      <c r="F29" s="87"/>
      <c r="G29" s="59"/>
      <c r="H29" s="59"/>
      <c r="I29" s="87"/>
      <c r="J29" s="63"/>
      <c r="K29" s="63"/>
      <c r="L29" s="87"/>
      <c r="M29" s="63"/>
      <c r="N29" s="63"/>
      <c r="O29" s="87"/>
      <c r="P29" s="63"/>
      <c r="Q29" s="59"/>
      <c r="R29" s="87"/>
      <c r="S29" s="63"/>
      <c r="T29" s="63"/>
      <c r="U29" s="87"/>
      <c r="V29" s="63"/>
      <c r="W29" s="59"/>
      <c r="X29" s="87"/>
      <c r="Y29" s="63"/>
      <c r="Z29" s="63"/>
      <c r="AA29" s="87"/>
      <c r="AB29" s="63"/>
      <c r="AC29" s="59"/>
      <c r="AD29" s="87"/>
      <c r="AE29" s="63"/>
      <c r="AF29" s="63"/>
      <c r="AG29" s="87"/>
      <c r="AH29" s="63"/>
      <c r="AI29" s="59"/>
      <c r="AJ29" s="87"/>
      <c r="AK29" s="63"/>
      <c r="AL29" s="63"/>
      <c r="AM29" s="87"/>
      <c r="AN29" s="78">
        <f t="shared" si="0"/>
        <v>0</v>
      </c>
      <c r="AO29" s="85">
        <f t="shared" si="0"/>
        <v>0</v>
      </c>
    </row>
    <row r="30" spans="1:41" ht="19.5" customHeight="1" x14ac:dyDescent="0.3">
      <c r="A30" s="57">
        <v>27</v>
      </c>
      <c r="B30" s="75" t="s">
        <v>137</v>
      </c>
      <c r="C30" s="62">
        <v>38</v>
      </c>
      <c r="D30" s="59"/>
      <c r="E30" s="59"/>
      <c r="F30" s="87"/>
      <c r="G30" s="59"/>
      <c r="H30" s="59"/>
      <c r="I30" s="87"/>
      <c r="J30" s="59"/>
      <c r="K30" s="59"/>
      <c r="L30" s="87"/>
      <c r="M30" s="59"/>
      <c r="N30" s="59"/>
      <c r="O30" s="87"/>
      <c r="P30" s="63"/>
      <c r="Q30" s="59"/>
      <c r="R30" s="87"/>
      <c r="S30" s="59"/>
      <c r="T30" s="59"/>
      <c r="U30" s="87"/>
      <c r="V30" s="59"/>
      <c r="W30" s="59"/>
      <c r="X30" s="87"/>
      <c r="Y30" s="63"/>
      <c r="Z30" s="59"/>
      <c r="AA30" s="87"/>
      <c r="AB30" s="59"/>
      <c r="AC30" s="59"/>
      <c r="AD30" s="87"/>
      <c r="AE30" s="59"/>
      <c r="AF30" s="59"/>
      <c r="AG30" s="87"/>
      <c r="AH30" s="59"/>
      <c r="AI30" s="59"/>
      <c r="AJ30" s="87"/>
      <c r="AK30" s="59"/>
      <c r="AL30" s="59"/>
      <c r="AM30" s="87"/>
      <c r="AN30" s="78">
        <f t="shared" si="0"/>
        <v>0</v>
      </c>
      <c r="AO30" s="85">
        <f t="shared" si="0"/>
        <v>0</v>
      </c>
    </row>
    <row r="31" spans="1:41" ht="19.5" customHeight="1" x14ac:dyDescent="0.3">
      <c r="A31" s="57">
        <v>28</v>
      </c>
      <c r="B31" s="74" t="s">
        <v>65</v>
      </c>
      <c r="C31" s="60">
        <v>39</v>
      </c>
      <c r="D31" s="63"/>
      <c r="E31" s="63"/>
      <c r="F31" s="87"/>
      <c r="G31" s="63"/>
      <c r="H31" s="63"/>
      <c r="I31" s="87"/>
      <c r="J31" s="59"/>
      <c r="K31" s="59"/>
      <c r="L31" s="87"/>
      <c r="M31" s="63"/>
      <c r="N31" s="63"/>
      <c r="O31" s="87"/>
      <c r="P31" s="63"/>
      <c r="Q31" s="63"/>
      <c r="R31" s="87"/>
      <c r="S31" s="63"/>
      <c r="T31" s="63"/>
      <c r="U31" s="87"/>
      <c r="V31" s="63"/>
      <c r="W31" s="63"/>
      <c r="X31" s="87"/>
      <c r="Y31" s="63"/>
      <c r="Z31" s="59"/>
      <c r="AA31" s="87"/>
      <c r="AB31" s="63"/>
      <c r="AC31" s="63"/>
      <c r="AD31" s="87"/>
      <c r="AE31" s="59"/>
      <c r="AF31" s="59"/>
      <c r="AG31" s="87"/>
      <c r="AH31" s="59"/>
      <c r="AI31" s="59"/>
      <c r="AJ31" s="87"/>
      <c r="AK31" s="59"/>
      <c r="AL31" s="59"/>
      <c r="AM31" s="87"/>
      <c r="AN31" s="78">
        <f t="shared" si="0"/>
        <v>0</v>
      </c>
      <c r="AO31" s="85">
        <f t="shared" si="0"/>
        <v>0</v>
      </c>
    </row>
    <row r="32" spans="1:41" ht="19.5" customHeight="1" x14ac:dyDescent="0.3">
      <c r="A32" s="57">
        <v>29</v>
      </c>
      <c r="B32" s="89" t="s">
        <v>160</v>
      </c>
      <c r="C32" s="64">
        <v>40</v>
      </c>
      <c r="D32" s="59"/>
      <c r="E32" s="59"/>
      <c r="F32" s="87"/>
      <c r="G32" s="61">
        <v>44978</v>
      </c>
      <c r="H32" s="58">
        <v>100</v>
      </c>
      <c r="I32" s="86">
        <v>24.59</v>
      </c>
      <c r="J32" s="59"/>
      <c r="K32" s="59"/>
      <c r="L32" s="87"/>
      <c r="M32" s="63"/>
      <c r="N32" s="63"/>
      <c r="O32" s="87"/>
      <c r="P32" s="63"/>
      <c r="Q32" s="63"/>
      <c r="R32" s="87"/>
      <c r="S32" s="63"/>
      <c r="T32" s="63"/>
      <c r="U32" s="87"/>
      <c r="V32" s="63"/>
      <c r="W32" s="59"/>
      <c r="X32" s="87"/>
      <c r="Y32" s="59"/>
      <c r="Z32" s="59"/>
      <c r="AA32" s="87"/>
      <c r="AB32" s="63"/>
      <c r="AC32" s="63"/>
      <c r="AD32" s="87"/>
      <c r="AE32" s="63"/>
      <c r="AF32" s="63"/>
      <c r="AG32" s="87"/>
      <c r="AH32" s="63"/>
      <c r="AI32" s="63"/>
      <c r="AJ32" s="87"/>
      <c r="AK32" s="63"/>
      <c r="AL32" s="63"/>
      <c r="AM32" s="87"/>
      <c r="AN32" s="78">
        <f t="shared" si="0"/>
        <v>100</v>
      </c>
      <c r="AO32" s="85">
        <f t="shared" si="0"/>
        <v>24.59</v>
      </c>
    </row>
    <row r="33" spans="1:41" ht="19.5" customHeight="1" x14ac:dyDescent="0.3">
      <c r="A33" s="57">
        <v>30</v>
      </c>
      <c r="B33" s="75"/>
      <c r="C33" s="62">
        <v>41</v>
      </c>
      <c r="D33" s="59"/>
      <c r="E33" s="59"/>
      <c r="F33" s="87"/>
      <c r="G33" s="59"/>
      <c r="H33" s="59"/>
      <c r="I33" s="87"/>
      <c r="J33" s="59"/>
      <c r="K33" s="59"/>
      <c r="L33" s="87"/>
      <c r="M33" s="59"/>
      <c r="N33" s="59"/>
      <c r="O33" s="87"/>
      <c r="P33" s="59"/>
      <c r="Q33" s="59"/>
      <c r="R33" s="87"/>
      <c r="S33" s="59"/>
      <c r="T33" s="59"/>
      <c r="U33" s="87"/>
      <c r="V33" s="59"/>
      <c r="W33" s="59"/>
      <c r="X33" s="87"/>
      <c r="Y33" s="59"/>
      <c r="Z33" s="59"/>
      <c r="AA33" s="87"/>
      <c r="AB33" s="59"/>
      <c r="AC33" s="59"/>
      <c r="AD33" s="87"/>
      <c r="AE33" s="59"/>
      <c r="AF33" s="59"/>
      <c r="AG33" s="87"/>
      <c r="AH33" s="59"/>
      <c r="AI33" s="59"/>
      <c r="AJ33" s="87"/>
      <c r="AK33" s="59"/>
      <c r="AL33" s="59"/>
      <c r="AM33" s="87"/>
      <c r="AN33" s="78">
        <f t="shared" si="0"/>
        <v>0</v>
      </c>
      <c r="AO33" s="85">
        <f t="shared" si="0"/>
        <v>0</v>
      </c>
    </row>
    <row r="34" spans="1:41" ht="19.5" customHeight="1" x14ac:dyDescent="0.3">
      <c r="A34" s="57">
        <v>31</v>
      </c>
      <c r="B34" s="74" t="s">
        <v>24</v>
      </c>
      <c r="C34" s="60">
        <v>42</v>
      </c>
      <c r="D34" s="59"/>
      <c r="E34" s="59"/>
      <c r="F34" s="87"/>
      <c r="G34" s="59"/>
      <c r="H34" s="59"/>
      <c r="I34" s="87"/>
      <c r="J34" s="61">
        <v>45007</v>
      </c>
      <c r="K34" s="58">
        <v>119</v>
      </c>
      <c r="L34" s="86">
        <v>29.39</v>
      </c>
      <c r="M34" s="59"/>
      <c r="N34" s="59"/>
      <c r="O34" s="87"/>
      <c r="P34" s="63"/>
      <c r="Q34" s="63"/>
      <c r="R34" s="87"/>
      <c r="S34" s="63"/>
      <c r="T34" s="63"/>
      <c r="U34" s="87"/>
      <c r="V34" s="63"/>
      <c r="W34" s="59"/>
      <c r="X34" s="87"/>
      <c r="Y34" s="63"/>
      <c r="Z34" s="59"/>
      <c r="AA34" s="87"/>
      <c r="AB34" s="63"/>
      <c r="AC34" s="59"/>
      <c r="AD34" s="87"/>
      <c r="AE34" s="63"/>
      <c r="AF34" s="58"/>
      <c r="AG34" s="87"/>
      <c r="AH34" s="63"/>
      <c r="AI34" s="63"/>
      <c r="AJ34" s="87"/>
      <c r="AK34" s="63"/>
      <c r="AL34" s="63"/>
      <c r="AM34" s="87"/>
      <c r="AN34" s="78">
        <f t="shared" si="0"/>
        <v>119</v>
      </c>
      <c r="AO34" s="85">
        <f t="shared" si="0"/>
        <v>29.39</v>
      </c>
    </row>
    <row r="35" spans="1:41" ht="19.5" customHeight="1" x14ac:dyDescent="0.3">
      <c r="A35" s="57">
        <v>32</v>
      </c>
      <c r="B35" s="74" t="s">
        <v>25</v>
      </c>
      <c r="C35" s="60">
        <v>43</v>
      </c>
      <c r="D35" s="59"/>
      <c r="E35" s="59"/>
      <c r="F35" s="87"/>
      <c r="G35" s="59"/>
      <c r="H35" s="59"/>
      <c r="I35" s="87"/>
      <c r="J35" s="63"/>
      <c r="K35" s="63"/>
      <c r="L35" s="87"/>
      <c r="M35" s="63"/>
      <c r="N35" s="59"/>
      <c r="O35" s="87"/>
      <c r="P35" s="63"/>
      <c r="Q35" s="63"/>
      <c r="R35" s="87"/>
      <c r="S35" s="59"/>
      <c r="T35" s="59"/>
      <c r="U35" s="87"/>
      <c r="V35" s="59"/>
      <c r="W35" s="59"/>
      <c r="X35" s="87"/>
      <c r="Y35" s="63"/>
      <c r="Z35" s="59"/>
      <c r="AA35" s="87"/>
      <c r="AB35" s="63"/>
      <c r="AC35" s="63"/>
      <c r="AD35" s="87"/>
      <c r="AE35" s="63"/>
      <c r="AF35" s="63"/>
      <c r="AG35" s="87"/>
      <c r="AH35" s="59"/>
      <c r="AI35" s="59"/>
      <c r="AJ35" s="87"/>
      <c r="AK35" s="59"/>
      <c r="AL35" s="59"/>
      <c r="AM35" s="87"/>
      <c r="AN35" s="78">
        <f t="shared" si="0"/>
        <v>0</v>
      </c>
      <c r="AO35" s="85">
        <f t="shared" si="0"/>
        <v>0</v>
      </c>
    </row>
    <row r="36" spans="1:41" ht="19.5" customHeight="1" x14ac:dyDescent="0.3">
      <c r="A36" s="57">
        <v>33</v>
      </c>
      <c r="B36" s="89" t="s">
        <v>26</v>
      </c>
      <c r="C36" s="60">
        <v>44</v>
      </c>
      <c r="D36" s="63"/>
      <c r="E36" s="63"/>
      <c r="F36" s="87"/>
      <c r="G36" s="59"/>
      <c r="H36" s="59"/>
      <c r="I36" s="87"/>
      <c r="J36" s="63"/>
      <c r="K36" s="63"/>
      <c r="L36" s="87"/>
      <c r="M36" s="63"/>
      <c r="N36" s="63"/>
      <c r="O36" s="87"/>
      <c r="P36" s="63"/>
      <c r="Q36" s="63"/>
      <c r="R36" s="87"/>
      <c r="S36" s="63"/>
      <c r="T36" s="63"/>
      <c r="U36" s="87"/>
      <c r="V36" s="63"/>
      <c r="W36" s="59"/>
      <c r="X36" s="87"/>
      <c r="Y36" s="63"/>
      <c r="Z36" s="59"/>
      <c r="AA36" s="87"/>
      <c r="AB36" s="63"/>
      <c r="AC36" s="63"/>
      <c r="AD36" s="87"/>
      <c r="AE36" s="63"/>
      <c r="AF36" s="63"/>
      <c r="AG36" s="87"/>
      <c r="AH36" s="63"/>
      <c r="AI36" s="63"/>
      <c r="AJ36" s="87"/>
      <c r="AK36" s="63"/>
      <c r="AL36" s="63"/>
      <c r="AM36" s="87"/>
      <c r="AN36" s="78">
        <f t="shared" si="0"/>
        <v>0</v>
      </c>
      <c r="AO36" s="85">
        <f t="shared" si="0"/>
        <v>0</v>
      </c>
    </row>
    <row r="37" spans="1:41" ht="19.5" customHeight="1" x14ac:dyDescent="0.3">
      <c r="A37" s="57">
        <v>34</v>
      </c>
      <c r="B37" s="75"/>
      <c r="C37" s="62">
        <v>45</v>
      </c>
      <c r="D37" s="59"/>
      <c r="E37" s="59"/>
      <c r="F37" s="87"/>
      <c r="G37" s="59"/>
      <c r="H37" s="59"/>
      <c r="I37" s="87"/>
      <c r="J37" s="59"/>
      <c r="K37" s="59"/>
      <c r="L37" s="87"/>
      <c r="M37" s="59"/>
      <c r="N37" s="59"/>
      <c r="O37" s="87"/>
      <c r="P37" s="59"/>
      <c r="Q37" s="59"/>
      <c r="R37" s="87"/>
      <c r="S37" s="59"/>
      <c r="T37" s="59"/>
      <c r="U37" s="87"/>
      <c r="V37" s="59"/>
      <c r="W37" s="59"/>
      <c r="X37" s="87"/>
      <c r="Y37" s="59"/>
      <c r="Z37" s="59"/>
      <c r="AA37" s="87"/>
      <c r="AB37" s="59"/>
      <c r="AC37" s="59"/>
      <c r="AD37" s="87"/>
      <c r="AE37" s="59"/>
      <c r="AF37" s="59"/>
      <c r="AG37" s="87"/>
      <c r="AH37" s="59"/>
      <c r="AI37" s="59"/>
      <c r="AJ37" s="87"/>
      <c r="AK37" s="59"/>
      <c r="AL37" s="59"/>
      <c r="AM37" s="87"/>
      <c r="AN37" s="78">
        <f t="shared" si="0"/>
        <v>0</v>
      </c>
      <c r="AO37" s="85">
        <f t="shared" si="0"/>
        <v>0</v>
      </c>
    </row>
    <row r="38" spans="1:41" ht="19.5" customHeight="1" x14ac:dyDescent="0.3">
      <c r="A38" s="57">
        <v>35</v>
      </c>
      <c r="B38" s="89" t="s">
        <v>27</v>
      </c>
      <c r="C38" s="64">
        <v>47</v>
      </c>
      <c r="D38" s="59"/>
      <c r="E38" s="59"/>
      <c r="F38" s="87"/>
      <c r="G38" s="59"/>
      <c r="H38" s="59"/>
      <c r="I38" s="87"/>
      <c r="J38" s="63"/>
      <c r="K38" s="63"/>
      <c r="L38" s="87"/>
      <c r="M38" s="63"/>
      <c r="N38" s="63"/>
      <c r="O38" s="87"/>
      <c r="P38" s="63"/>
      <c r="Q38" s="63"/>
      <c r="R38" s="87"/>
      <c r="S38" s="63"/>
      <c r="T38" s="63"/>
      <c r="U38" s="87"/>
      <c r="V38" s="63"/>
      <c r="W38" s="59"/>
      <c r="X38" s="87"/>
      <c r="Y38" s="61"/>
      <c r="Z38" s="61"/>
      <c r="AA38" s="87"/>
      <c r="AB38" s="63"/>
      <c r="AC38" s="59"/>
      <c r="AD38" s="87"/>
      <c r="AE38" s="63"/>
      <c r="AF38" s="58"/>
      <c r="AG38" s="86"/>
      <c r="AH38" s="63"/>
      <c r="AI38" s="63"/>
      <c r="AJ38" s="87"/>
      <c r="AK38" s="63"/>
      <c r="AL38" s="63"/>
      <c r="AM38" s="87"/>
      <c r="AN38" s="78">
        <f t="shared" si="0"/>
        <v>0</v>
      </c>
      <c r="AO38" s="85">
        <f t="shared" si="0"/>
        <v>0</v>
      </c>
    </row>
    <row r="39" spans="1:41" ht="19.5" customHeight="1" x14ac:dyDescent="0.3">
      <c r="A39" s="57">
        <v>36</v>
      </c>
      <c r="B39" s="75"/>
      <c r="C39" s="64">
        <v>49</v>
      </c>
      <c r="D39" s="59"/>
      <c r="E39" s="59"/>
      <c r="F39" s="87"/>
      <c r="G39" s="59"/>
      <c r="H39" s="59"/>
      <c r="I39" s="87"/>
      <c r="J39" s="59"/>
      <c r="K39" s="59"/>
      <c r="L39" s="87"/>
      <c r="M39" s="59"/>
      <c r="N39" s="59"/>
      <c r="O39" s="87"/>
      <c r="P39" s="59"/>
      <c r="Q39" s="59"/>
      <c r="R39" s="87"/>
      <c r="S39" s="59"/>
      <c r="T39" s="59"/>
      <c r="U39" s="87"/>
      <c r="V39" s="59"/>
      <c r="W39" s="59"/>
      <c r="X39" s="87"/>
      <c r="Y39" s="59"/>
      <c r="Z39" s="59"/>
      <c r="AA39" s="87"/>
      <c r="AB39" s="59"/>
      <c r="AC39" s="59"/>
      <c r="AD39" s="87"/>
      <c r="AE39" s="59"/>
      <c r="AF39" s="59"/>
      <c r="AG39" s="87"/>
      <c r="AH39" s="59"/>
      <c r="AI39" s="59"/>
      <c r="AJ39" s="87"/>
      <c r="AK39" s="59"/>
      <c r="AL39" s="59"/>
      <c r="AM39" s="87"/>
      <c r="AN39" s="78">
        <f>SUM(AL39+AM8639+AF39+AC39+Z39+W39+T39+Q39+N39+K39+H39+E39)</f>
        <v>0</v>
      </c>
      <c r="AO39" s="85">
        <f t="shared" si="0"/>
        <v>0</v>
      </c>
    </row>
    <row r="40" spans="1:41" ht="19.5" customHeight="1" x14ac:dyDescent="0.3">
      <c r="A40" s="57">
        <v>37</v>
      </c>
      <c r="B40" s="74" t="s">
        <v>109</v>
      </c>
      <c r="C40" s="60">
        <v>50</v>
      </c>
      <c r="D40" s="59"/>
      <c r="E40" s="59"/>
      <c r="F40" s="87"/>
      <c r="G40" s="59"/>
      <c r="H40" s="59"/>
      <c r="I40" s="87"/>
      <c r="J40" s="59"/>
      <c r="K40" s="59"/>
      <c r="L40" s="87"/>
      <c r="M40" s="63"/>
      <c r="N40" s="63"/>
      <c r="O40" s="87"/>
      <c r="P40" s="61"/>
      <c r="Q40" s="61"/>
      <c r="R40" s="87"/>
      <c r="S40" s="63"/>
      <c r="T40" s="63"/>
      <c r="U40" s="87"/>
      <c r="V40" s="63"/>
      <c r="W40" s="59"/>
      <c r="X40" s="87"/>
      <c r="Y40" s="63"/>
      <c r="Z40" s="63"/>
      <c r="AA40" s="87"/>
      <c r="AB40" s="63"/>
      <c r="AC40" s="63"/>
      <c r="AD40" s="87"/>
      <c r="AE40" s="63"/>
      <c r="AF40" s="63"/>
      <c r="AG40" s="87"/>
      <c r="AH40" s="59"/>
      <c r="AI40" s="59"/>
      <c r="AJ40" s="87"/>
      <c r="AK40" s="59"/>
      <c r="AL40" s="59"/>
      <c r="AM40" s="87"/>
      <c r="AN40" s="78">
        <f t="shared" si="0"/>
        <v>0</v>
      </c>
      <c r="AO40" s="85">
        <f t="shared" si="0"/>
        <v>0</v>
      </c>
    </row>
    <row r="41" spans="1:41" ht="19.5" customHeight="1" x14ac:dyDescent="0.3">
      <c r="A41" s="57">
        <v>38</v>
      </c>
      <c r="B41" s="74" t="s">
        <v>66</v>
      </c>
      <c r="C41" s="60">
        <v>51</v>
      </c>
      <c r="D41" s="63"/>
      <c r="E41" s="63"/>
      <c r="F41" s="87"/>
      <c r="G41" s="63"/>
      <c r="H41" s="63"/>
      <c r="I41" s="87"/>
      <c r="J41" s="63"/>
      <c r="K41" s="63"/>
      <c r="L41" s="87"/>
      <c r="M41" s="63"/>
      <c r="N41" s="63"/>
      <c r="O41" s="87"/>
      <c r="P41" s="63"/>
      <c r="Q41" s="59"/>
      <c r="R41" s="87"/>
      <c r="S41" s="63"/>
      <c r="T41" s="63"/>
      <c r="U41" s="87"/>
      <c r="V41" s="63"/>
      <c r="W41" s="59"/>
      <c r="X41" s="87"/>
      <c r="Y41" s="63"/>
      <c r="Z41" s="63"/>
      <c r="AA41" s="87"/>
      <c r="AB41" s="63"/>
      <c r="AC41" s="63"/>
      <c r="AD41" s="87"/>
      <c r="AE41" s="63"/>
      <c r="AF41" s="58"/>
      <c r="AG41" s="87"/>
      <c r="AH41" s="63"/>
      <c r="AI41" s="59"/>
      <c r="AJ41" s="87"/>
      <c r="AK41" s="63"/>
      <c r="AL41" s="63"/>
      <c r="AM41" s="87"/>
      <c r="AN41" s="78">
        <f>SUM(AL41+AI41+AF41+AC41+Z41+W41+T41+Q41+N41+K41+H41+E41)</f>
        <v>0</v>
      </c>
      <c r="AO41" s="85">
        <f t="shared" si="0"/>
        <v>0</v>
      </c>
    </row>
    <row r="42" spans="1:41" ht="19.5" customHeight="1" x14ac:dyDescent="0.3">
      <c r="A42" s="57">
        <v>39</v>
      </c>
      <c r="B42" s="74" t="s">
        <v>101</v>
      </c>
      <c r="C42" s="60">
        <v>52</v>
      </c>
      <c r="D42" s="61"/>
      <c r="E42" s="59"/>
      <c r="F42" s="87"/>
      <c r="G42" s="59"/>
      <c r="H42" s="59"/>
      <c r="I42" s="87"/>
      <c r="J42" s="63"/>
      <c r="K42" s="63"/>
      <c r="L42" s="87"/>
      <c r="M42" s="61"/>
      <c r="N42" s="59"/>
      <c r="O42" s="87"/>
      <c r="P42" s="63"/>
      <c r="Q42" s="63"/>
      <c r="R42" s="87"/>
      <c r="S42" s="63"/>
      <c r="T42" s="59"/>
      <c r="U42" s="87"/>
      <c r="V42" s="63"/>
      <c r="W42" s="59"/>
      <c r="X42" s="87"/>
      <c r="Y42" s="63"/>
      <c r="Z42" s="59"/>
      <c r="AA42" s="87"/>
      <c r="AB42" s="63"/>
      <c r="AC42" s="63"/>
      <c r="AD42" s="87"/>
      <c r="AE42" s="63"/>
      <c r="AF42" s="63"/>
      <c r="AG42" s="87"/>
      <c r="AH42" s="63"/>
      <c r="AI42" s="59"/>
      <c r="AJ42" s="87"/>
      <c r="AK42" s="63"/>
      <c r="AL42" s="59"/>
      <c r="AM42" s="87"/>
      <c r="AN42" s="78">
        <f t="shared" si="0"/>
        <v>0</v>
      </c>
      <c r="AO42" s="85">
        <f t="shared" si="0"/>
        <v>0</v>
      </c>
    </row>
    <row r="43" spans="1:41" ht="19.5" customHeight="1" x14ac:dyDescent="0.3">
      <c r="A43" s="57">
        <v>40</v>
      </c>
      <c r="B43" s="89" t="s">
        <v>29</v>
      </c>
      <c r="C43" s="64">
        <v>53</v>
      </c>
      <c r="D43" s="59"/>
      <c r="E43" s="59"/>
      <c r="F43" s="87"/>
      <c r="G43" s="59"/>
      <c r="H43" s="59"/>
      <c r="I43" s="87"/>
      <c r="J43" s="63"/>
      <c r="K43" s="63"/>
      <c r="L43" s="87"/>
      <c r="M43" s="63"/>
      <c r="N43" s="63"/>
      <c r="O43" s="87"/>
      <c r="P43" s="61"/>
      <c r="Q43" s="61"/>
      <c r="R43" s="87"/>
      <c r="S43" s="63"/>
      <c r="T43" s="59"/>
      <c r="U43" s="87"/>
      <c r="V43" s="63"/>
      <c r="W43" s="63"/>
      <c r="X43" s="87"/>
      <c r="Y43" s="63"/>
      <c r="Z43" s="63"/>
      <c r="AA43" s="87"/>
      <c r="AB43" s="63"/>
      <c r="AC43" s="63"/>
      <c r="AD43" s="87"/>
      <c r="AE43" s="63"/>
      <c r="AF43" s="58"/>
      <c r="AG43" s="87"/>
      <c r="AH43" s="63"/>
      <c r="AI43" s="63"/>
      <c r="AJ43" s="87"/>
      <c r="AK43" s="63"/>
      <c r="AL43" s="63"/>
      <c r="AM43" s="87"/>
      <c r="AN43" s="78">
        <f t="shared" si="0"/>
        <v>0</v>
      </c>
      <c r="AO43" s="85">
        <f t="shared" si="0"/>
        <v>0</v>
      </c>
    </row>
    <row r="44" spans="1:41" ht="19.5" customHeight="1" x14ac:dyDescent="0.3">
      <c r="A44" s="57">
        <v>41</v>
      </c>
      <c r="B44" s="75" t="s">
        <v>167</v>
      </c>
      <c r="C44" s="62">
        <v>54</v>
      </c>
      <c r="D44" s="59"/>
      <c r="E44" s="59"/>
      <c r="F44" s="87"/>
      <c r="G44" s="61">
        <v>44978</v>
      </c>
      <c r="H44" s="58">
        <v>150</v>
      </c>
      <c r="I44" s="86">
        <v>36.840000000000003</v>
      </c>
      <c r="J44" s="59"/>
      <c r="K44" s="59"/>
      <c r="L44" s="87"/>
      <c r="M44" s="59"/>
      <c r="N44" s="59"/>
      <c r="O44" s="87"/>
      <c r="P44" s="59"/>
      <c r="Q44" s="59"/>
      <c r="R44" s="87"/>
      <c r="S44" s="59"/>
      <c r="T44" s="59"/>
      <c r="U44" s="87"/>
      <c r="V44" s="59"/>
      <c r="W44" s="59"/>
      <c r="X44" s="87"/>
      <c r="Y44" s="59"/>
      <c r="Z44" s="59"/>
      <c r="AA44" s="87"/>
      <c r="AB44" s="59"/>
      <c r="AC44" s="59"/>
      <c r="AD44" s="87"/>
      <c r="AE44" s="59"/>
      <c r="AF44" s="59"/>
      <c r="AG44" s="87"/>
      <c r="AH44" s="59"/>
      <c r="AI44" s="59"/>
      <c r="AJ44" s="87"/>
      <c r="AK44" s="59"/>
      <c r="AL44" s="59"/>
      <c r="AM44" s="87"/>
      <c r="AN44" s="78">
        <f t="shared" si="0"/>
        <v>150</v>
      </c>
      <c r="AO44" s="85">
        <f t="shared" si="0"/>
        <v>36.840000000000003</v>
      </c>
    </row>
    <row r="45" spans="1:41" ht="19.5" customHeight="1" x14ac:dyDescent="0.3">
      <c r="A45" s="57">
        <v>42</v>
      </c>
      <c r="B45" s="74" t="s">
        <v>133</v>
      </c>
      <c r="C45" s="60">
        <v>55</v>
      </c>
      <c r="D45" s="59"/>
      <c r="E45" s="59"/>
      <c r="F45" s="87"/>
      <c r="G45" s="59"/>
      <c r="H45" s="59"/>
      <c r="I45" s="87"/>
      <c r="J45" s="63"/>
      <c r="K45" s="59"/>
      <c r="L45" s="87"/>
      <c r="M45" s="63"/>
      <c r="N45" s="63"/>
      <c r="O45" s="87"/>
      <c r="P45" s="63"/>
      <c r="Q45" s="59"/>
      <c r="R45" s="87"/>
      <c r="S45" s="63"/>
      <c r="T45" s="63"/>
      <c r="U45" s="87"/>
      <c r="V45" s="63"/>
      <c r="W45" s="63"/>
      <c r="X45" s="87"/>
      <c r="Y45" s="59"/>
      <c r="Z45" s="59"/>
      <c r="AA45" s="87"/>
      <c r="AB45" s="63"/>
      <c r="AC45" s="59"/>
      <c r="AD45" s="87"/>
      <c r="AE45" s="63"/>
      <c r="AF45" s="58"/>
      <c r="AG45" s="87"/>
      <c r="AH45" s="63"/>
      <c r="AI45" s="63"/>
      <c r="AJ45" s="87"/>
      <c r="AK45" s="63"/>
      <c r="AL45" s="63"/>
      <c r="AM45" s="87"/>
      <c r="AN45" s="78">
        <f t="shared" si="0"/>
        <v>0</v>
      </c>
      <c r="AO45" s="85">
        <f t="shared" si="0"/>
        <v>0</v>
      </c>
    </row>
    <row r="46" spans="1:41" ht="19.5" customHeight="1" x14ac:dyDescent="0.3">
      <c r="A46" s="57">
        <v>43</v>
      </c>
      <c r="B46" s="74" t="s">
        <v>31</v>
      </c>
      <c r="C46" s="60">
        <v>57</v>
      </c>
      <c r="D46" s="59"/>
      <c r="E46" s="59"/>
      <c r="F46" s="87"/>
      <c r="G46" s="59"/>
      <c r="H46" s="59"/>
      <c r="I46" s="87"/>
      <c r="J46" s="59"/>
      <c r="K46" s="59"/>
      <c r="L46" s="87"/>
      <c r="M46" s="63"/>
      <c r="N46" s="63"/>
      <c r="O46" s="87"/>
      <c r="P46" s="63"/>
      <c r="Q46" s="59"/>
      <c r="R46" s="87"/>
      <c r="S46" s="63"/>
      <c r="T46" s="63"/>
      <c r="U46" s="87"/>
      <c r="V46" s="63"/>
      <c r="W46" s="63"/>
      <c r="X46" s="87"/>
      <c r="Y46" s="63"/>
      <c r="Z46" s="59"/>
      <c r="AA46" s="87"/>
      <c r="AB46" s="63"/>
      <c r="AC46" s="63"/>
      <c r="AD46" s="87"/>
      <c r="AE46" s="63"/>
      <c r="AF46" s="63"/>
      <c r="AG46" s="87"/>
      <c r="AH46" s="59"/>
      <c r="AI46" s="59"/>
      <c r="AJ46" s="87"/>
      <c r="AK46" s="59"/>
      <c r="AL46" s="59"/>
      <c r="AM46" s="87"/>
      <c r="AN46" s="78">
        <f t="shared" si="0"/>
        <v>0</v>
      </c>
      <c r="AO46" s="85">
        <f t="shared" si="0"/>
        <v>0</v>
      </c>
    </row>
    <row r="47" spans="1:41" ht="19.5" customHeight="1" x14ac:dyDescent="0.3">
      <c r="A47" s="57">
        <v>44</v>
      </c>
      <c r="B47" s="89" t="s">
        <v>32</v>
      </c>
      <c r="C47" s="64">
        <v>58</v>
      </c>
      <c r="D47" s="59"/>
      <c r="E47" s="59"/>
      <c r="F47" s="87"/>
      <c r="G47" s="59"/>
      <c r="H47" s="59"/>
      <c r="I47" s="87"/>
      <c r="J47" s="59"/>
      <c r="K47" s="59"/>
      <c r="L47" s="87"/>
      <c r="M47" s="63"/>
      <c r="N47" s="63"/>
      <c r="O47" s="87"/>
      <c r="P47" s="63"/>
      <c r="Q47" s="59"/>
      <c r="R47" s="87"/>
      <c r="S47" s="63"/>
      <c r="T47" s="63"/>
      <c r="U47" s="87"/>
      <c r="V47" s="63"/>
      <c r="W47" s="63"/>
      <c r="X47" s="87"/>
      <c r="Y47" s="63"/>
      <c r="Z47" s="63"/>
      <c r="AA47" s="87"/>
      <c r="AB47" s="63"/>
      <c r="AC47" s="59"/>
      <c r="AD47" s="87"/>
      <c r="AE47" s="63"/>
      <c r="AF47" s="63"/>
      <c r="AG47" s="87"/>
      <c r="AH47" s="59"/>
      <c r="AI47" s="59"/>
      <c r="AJ47" s="87"/>
      <c r="AK47" s="59"/>
      <c r="AL47" s="59"/>
      <c r="AM47" s="87"/>
      <c r="AN47" s="78">
        <f t="shared" si="0"/>
        <v>0</v>
      </c>
      <c r="AO47" s="85">
        <f t="shared" si="0"/>
        <v>0</v>
      </c>
    </row>
    <row r="48" spans="1:41" ht="19.5" customHeight="1" x14ac:dyDescent="0.3">
      <c r="A48" s="57">
        <v>45</v>
      </c>
      <c r="B48" s="75"/>
      <c r="C48" s="62">
        <v>63</v>
      </c>
      <c r="D48" s="59"/>
      <c r="E48" s="59"/>
      <c r="F48" s="87"/>
      <c r="G48" s="59"/>
      <c r="H48" s="59"/>
      <c r="I48" s="87"/>
      <c r="J48" s="59"/>
      <c r="K48" s="59"/>
      <c r="L48" s="87"/>
      <c r="M48" s="59"/>
      <c r="N48" s="59"/>
      <c r="O48" s="87"/>
      <c r="P48" s="63"/>
      <c r="Q48" s="59"/>
      <c r="R48" s="87"/>
      <c r="S48" s="59"/>
      <c r="T48" s="59"/>
      <c r="U48" s="87"/>
      <c r="V48" s="59"/>
      <c r="W48" s="59"/>
      <c r="X48" s="87"/>
      <c r="Y48" s="59"/>
      <c r="Z48" s="59"/>
      <c r="AA48" s="87"/>
      <c r="AB48" s="59"/>
      <c r="AC48" s="59"/>
      <c r="AD48" s="87"/>
      <c r="AE48" s="59"/>
      <c r="AF48" s="59"/>
      <c r="AG48" s="87"/>
      <c r="AH48" s="59"/>
      <c r="AI48" s="59"/>
      <c r="AJ48" s="87"/>
      <c r="AK48" s="59"/>
      <c r="AL48" s="59"/>
      <c r="AM48" s="87"/>
      <c r="AN48" s="78">
        <f t="shared" si="0"/>
        <v>0</v>
      </c>
      <c r="AO48" s="85">
        <f t="shared" si="0"/>
        <v>0</v>
      </c>
    </row>
    <row r="49" spans="1:41" ht="19.5" customHeight="1" x14ac:dyDescent="0.3">
      <c r="A49" s="57">
        <v>46</v>
      </c>
      <c r="B49" s="77" t="s">
        <v>108</v>
      </c>
      <c r="C49" s="60">
        <v>65</v>
      </c>
      <c r="D49" s="59"/>
      <c r="E49" s="59"/>
      <c r="F49" s="87"/>
      <c r="G49" s="59"/>
      <c r="H49" s="59"/>
      <c r="I49" s="87"/>
      <c r="J49" s="59"/>
      <c r="K49" s="59"/>
      <c r="L49" s="87"/>
      <c r="M49" s="63"/>
      <c r="N49" s="63"/>
      <c r="O49" s="87"/>
      <c r="P49" s="59"/>
      <c r="Q49" s="59"/>
      <c r="R49" s="87"/>
      <c r="S49" s="63"/>
      <c r="T49" s="63"/>
      <c r="U49" s="87"/>
      <c r="V49" s="63"/>
      <c r="W49" s="59"/>
      <c r="X49" s="87"/>
      <c r="Y49" s="59"/>
      <c r="Z49" s="59"/>
      <c r="AA49" s="87"/>
      <c r="AB49" s="59"/>
      <c r="AC49" s="59"/>
      <c r="AD49" s="87"/>
      <c r="AE49" s="59"/>
      <c r="AF49" s="59"/>
      <c r="AG49" s="87"/>
      <c r="AH49" s="59"/>
      <c r="AI49" s="59"/>
      <c r="AJ49" s="87"/>
      <c r="AK49" s="59"/>
      <c r="AL49" s="59"/>
      <c r="AM49" s="87"/>
      <c r="AN49" s="78">
        <f t="shared" si="0"/>
        <v>0</v>
      </c>
      <c r="AO49" s="85">
        <f t="shared" si="0"/>
        <v>0</v>
      </c>
    </row>
    <row r="50" spans="1:41" ht="19.5" customHeight="1" x14ac:dyDescent="0.3">
      <c r="A50" s="57">
        <v>47</v>
      </c>
      <c r="B50" s="74" t="s">
        <v>33</v>
      </c>
      <c r="C50" s="60">
        <v>67</v>
      </c>
      <c r="D50" s="59"/>
      <c r="E50" s="59"/>
      <c r="F50" s="87"/>
      <c r="G50" s="63"/>
      <c r="H50" s="63"/>
      <c r="I50" s="87"/>
      <c r="J50" s="63"/>
      <c r="K50" s="63"/>
      <c r="L50" s="87"/>
      <c r="M50" s="63"/>
      <c r="N50" s="63"/>
      <c r="O50" s="87"/>
      <c r="P50" s="63"/>
      <c r="Q50" s="59"/>
      <c r="R50" s="87"/>
      <c r="S50" s="63"/>
      <c r="T50" s="59"/>
      <c r="U50" s="87"/>
      <c r="V50" s="63"/>
      <c r="W50" s="63"/>
      <c r="X50" s="87"/>
      <c r="Y50" s="63"/>
      <c r="Z50" s="59"/>
      <c r="AA50" s="87"/>
      <c r="AB50" s="63"/>
      <c r="AC50" s="63"/>
      <c r="AD50" s="87"/>
      <c r="AE50" s="63"/>
      <c r="AF50" s="63"/>
      <c r="AG50" s="87"/>
      <c r="AH50" s="63"/>
      <c r="AI50" s="59"/>
      <c r="AJ50" s="87"/>
      <c r="AK50" s="59"/>
      <c r="AL50" s="59"/>
      <c r="AM50" s="87"/>
      <c r="AN50" s="78">
        <f t="shared" si="0"/>
        <v>0</v>
      </c>
      <c r="AO50" s="85">
        <f t="shared" si="0"/>
        <v>0</v>
      </c>
    </row>
    <row r="51" spans="1:41" ht="19.5" customHeight="1" x14ac:dyDescent="0.3">
      <c r="A51" s="57">
        <v>48</v>
      </c>
      <c r="B51" s="74" t="s">
        <v>117</v>
      </c>
      <c r="C51" s="60">
        <v>68</v>
      </c>
      <c r="D51" s="59"/>
      <c r="E51" s="59"/>
      <c r="F51" s="87"/>
      <c r="G51" s="59"/>
      <c r="H51" s="59"/>
      <c r="I51" s="87"/>
      <c r="J51" s="63"/>
      <c r="K51" s="59"/>
      <c r="L51" s="87"/>
      <c r="M51" s="63"/>
      <c r="N51" s="63"/>
      <c r="O51" s="87"/>
      <c r="P51" s="63"/>
      <c r="Q51" s="59"/>
      <c r="R51" s="87"/>
      <c r="S51" s="63"/>
      <c r="T51" s="59"/>
      <c r="U51" s="87"/>
      <c r="V51" s="63"/>
      <c r="W51" s="63"/>
      <c r="X51" s="87"/>
      <c r="Y51" s="63"/>
      <c r="Z51" s="59"/>
      <c r="AA51" s="87"/>
      <c r="AB51" s="63"/>
      <c r="AC51" s="63"/>
      <c r="AD51" s="87"/>
      <c r="AE51" s="63"/>
      <c r="AF51" s="63"/>
      <c r="AG51" s="87"/>
      <c r="AH51" s="63"/>
      <c r="AI51" s="59"/>
      <c r="AJ51" s="87"/>
      <c r="AK51" s="59"/>
      <c r="AL51" s="59"/>
      <c r="AM51" s="87"/>
      <c r="AN51" s="78">
        <f t="shared" si="0"/>
        <v>0</v>
      </c>
      <c r="AO51" s="85">
        <f t="shared" si="0"/>
        <v>0</v>
      </c>
    </row>
    <row r="52" spans="1:41" ht="19.5" customHeight="1" x14ac:dyDescent="0.3">
      <c r="A52" s="57">
        <v>49</v>
      </c>
      <c r="B52" s="74" t="s">
        <v>153</v>
      </c>
      <c r="C52" s="60">
        <v>70</v>
      </c>
      <c r="D52" s="59"/>
      <c r="E52" s="59"/>
      <c r="F52" s="87"/>
      <c r="G52" s="59"/>
      <c r="H52" s="59"/>
      <c r="I52" s="87"/>
      <c r="J52" s="63"/>
      <c r="K52" s="63"/>
      <c r="L52" s="87"/>
      <c r="M52" s="63"/>
      <c r="N52" s="59"/>
      <c r="O52" s="87"/>
      <c r="P52" s="63"/>
      <c r="Q52" s="59"/>
      <c r="R52" s="87"/>
      <c r="S52" s="63"/>
      <c r="T52" s="63"/>
      <c r="U52" s="87"/>
      <c r="V52" s="63"/>
      <c r="W52" s="63"/>
      <c r="X52" s="87"/>
      <c r="Y52" s="59"/>
      <c r="Z52" s="59"/>
      <c r="AA52" s="87"/>
      <c r="AB52" s="63"/>
      <c r="AC52" s="59"/>
      <c r="AD52" s="87"/>
      <c r="AE52" s="63"/>
      <c r="AF52" s="63"/>
      <c r="AG52" s="87"/>
      <c r="AH52" s="59"/>
      <c r="AI52" s="59"/>
      <c r="AJ52" s="87"/>
      <c r="AK52" s="59"/>
      <c r="AL52" s="59"/>
      <c r="AM52" s="87"/>
      <c r="AN52" s="78">
        <f t="shared" si="0"/>
        <v>0</v>
      </c>
      <c r="AO52" s="85">
        <f t="shared" si="0"/>
        <v>0</v>
      </c>
    </row>
    <row r="53" spans="1:41" ht="19.5" customHeight="1" x14ac:dyDescent="0.3">
      <c r="A53" s="57">
        <v>50</v>
      </c>
      <c r="B53" s="74" t="s">
        <v>35</v>
      </c>
      <c r="C53" s="60">
        <v>71</v>
      </c>
      <c r="D53" s="59"/>
      <c r="E53" s="59"/>
      <c r="F53" s="87"/>
      <c r="G53" s="59"/>
      <c r="H53" s="59"/>
      <c r="I53" s="87"/>
      <c r="J53" s="63"/>
      <c r="K53" s="63"/>
      <c r="L53" s="87"/>
      <c r="M53" s="63"/>
      <c r="N53" s="63"/>
      <c r="O53" s="87"/>
      <c r="P53" s="63"/>
      <c r="Q53" s="59"/>
      <c r="R53" s="87"/>
      <c r="S53" s="63"/>
      <c r="T53" s="63"/>
      <c r="U53" s="87"/>
      <c r="V53" s="63"/>
      <c r="W53" s="63"/>
      <c r="X53" s="87"/>
      <c r="Y53" s="63"/>
      <c r="Z53" s="59"/>
      <c r="AA53" s="87"/>
      <c r="AB53" s="63"/>
      <c r="AC53" s="63"/>
      <c r="AD53" s="87"/>
      <c r="AE53" s="63"/>
      <c r="AF53" s="63"/>
      <c r="AG53" s="87"/>
      <c r="AH53" s="63"/>
      <c r="AI53" s="59"/>
      <c r="AJ53" s="87"/>
      <c r="AK53" s="63"/>
      <c r="AL53" s="63"/>
      <c r="AM53" s="87"/>
      <c r="AN53" s="78">
        <f t="shared" si="0"/>
        <v>0</v>
      </c>
      <c r="AO53" s="85">
        <f t="shared" si="0"/>
        <v>0</v>
      </c>
    </row>
    <row r="54" spans="1:41" ht="19.5" customHeight="1" x14ac:dyDescent="0.3">
      <c r="A54" s="57">
        <v>51</v>
      </c>
      <c r="B54" s="74" t="s">
        <v>36</v>
      </c>
      <c r="C54" s="60">
        <v>74</v>
      </c>
      <c r="D54" s="63">
        <v>44951</v>
      </c>
      <c r="E54" s="59">
        <v>33</v>
      </c>
      <c r="F54" s="87">
        <v>8</v>
      </c>
      <c r="G54" s="63"/>
      <c r="H54" s="63"/>
      <c r="I54" s="87"/>
      <c r="J54" s="63"/>
      <c r="K54" s="63"/>
      <c r="L54" s="87"/>
      <c r="M54" s="63"/>
      <c r="N54" s="59"/>
      <c r="O54" s="87"/>
      <c r="P54" s="63"/>
      <c r="Q54" s="59"/>
      <c r="R54" s="87"/>
      <c r="S54" s="63"/>
      <c r="T54" s="63"/>
      <c r="U54" s="87"/>
      <c r="V54" s="63"/>
      <c r="W54" s="59"/>
      <c r="X54" s="87"/>
      <c r="Y54" s="63"/>
      <c r="Z54" s="63"/>
      <c r="AA54" s="87"/>
      <c r="AB54" s="63"/>
      <c r="AC54" s="63"/>
      <c r="AD54" s="87"/>
      <c r="AE54" s="63"/>
      <c r="AF54" s="63"/>
      <c r="AG54" s="87"/>
      <c r="AH54" s="63"/>
      <c r="AI54" s="59"/>
      <c r="AJ54" s="87"/>
      <c r="AK54" s="63"/>
      <c r="AL54" s="63"/>
      <c r="AM54" s="87"/>
      <c r="AN54" s="78">
        <f t="shared" si="0"/>
        <v>33</v>
      </c>
      <c r="AO54" s="85">
        <f t="shared" si="0"/>
        <v>8</v>
      </c>
    </row>
    <row r="55" spans="1:41" ht="19.5" customHeight="1" x14ac:dyDescent="0.3">
      <c r="A55" s="57">
        <v>52</v>
      </c>
      <c r="B55" s="89" t="s">
        <v>128</v>
      </c>
      <c r="C55" s="60">
        <v>75</v>
      </c>
      <c r="D55" s="63"/>
      <c r="E55" s="63"/>
      <c r="F55" s="87"/>
      <c r="G55" s="63"/>
      <c r="H55" s="63"/>
      <c r="I55" s="87"/>
      <c r="J55" s="63"/>
      <c r="K55" s="63"/>
      <c r="L55" s="87"/>
      <c r="M55" s="59"/>
      <c r="N55" s="59"/>
      <c r="O55" s="87"/>
      <c r="P55" s="63"/>
      <c r="Q55" s="63"/>
      <c r="R55" s="87"/>
      <c r="S55" s="63"/>
      <c r="T55" s="63"/>
      <c r="U55" s="87"/>
      <c r="V55" s="63"/>
      <c r="W55" s="63"/>
      <c r="X55" s="87"/>
      <c r="Y55" s="61"/>
      <c r="Z55" s="61"/>
      <c r="AA55" s="87"/>
      <c r="AB55" s="63"/>
      <c r="AC55" s="63"/>
      <c r="AD55" s="87"/>
      <c r="AE55" s="63"/>
      <c r="AF55" s="63"/>
      <c r="AG55" s="87"/>
      <c r="AH55" s="59"/>
      <c r="AI55" s="59"/>
      <c r="AJ55" s="87"/>
      <c r="AK55" s="59"/>
      <c r="AL55" s="59"/>
      <c r="AM55" s="87"/>
      <c r="AN55" s="78">
        <f t="shared" si="0"/>
        <v>0</v>
      </c>
      <c r="AO55" s="85">
        <f t="shared" si="0"/>
        <v>0</v>
      </c>
    </row>
    <row r="56" spans="1:41" ht="19.5" customHeight="1" x14ac:dyDescent="0.3">
      <c r="A56" s="57">
        <v>53</v>
      </c>
      <c r="B56" s="89" t="s">
        <v>105</v>
      </c>
      <c r="C56" s="60">
        <v>76</v>
      </c>
      <c r="D56" s="59"/>
      <c r="E56" s="59"/>
      <c r="F56" s="87"/>
      <c r="G56" s="59"/>
      <c r="H56" s="59"/>
      <c r="I56" s="87"/>
      <c r="J56" s="59"/>
      <c r="K56" s="59"/>
      <c r="L56" s="87"/>
      <c r="M56" s="63"/>
      <c r="N56" s="63"/>
      <c r="O56" s="87"/>
      <c r="P56" s="63"/>
      <c r="Q56" s="59"/>
      <c r="R56" s="87"/>
      <c r="S56" s="61"/>
      <c r="T56" s="61"/>
      <c r="U56" s="87"/>
      <c r="V56" s="63"/>
      <c r="W56" s="59"/>
      <c r="X56" s="87"/>
      <c r="Y56" s="63"/>
      <c r="Z56" s="63"/>
      <c r="AA56" s="87"/>
      <c r="AB56" s="63"/>
      <c r="AC56" s="63"/>
      <c r="AD56" s="87"/>
      <c r="AE56" s="63"/>
      <c r="AF56" s="63"/>
      <c r="AG56" s="87"/>
      <c r="AH56" s="63"/>
      <c r="AI56" s="63"/>
      <c r="AJ56" s="87"/>
      <c r="AK56" s="63"/>
      <c r="AL56" s="63"/>
      <c r="AM56" s="87"/>
      <c r="AN56" s="78">
        <f t="shared" si="0"/>
        <v>0</v>
      </c>
      <c r="AO56" s="85">
        <f t="shared" si="0"/>
        <v>0</v>
      </c>
    </row>
    <row r="57" spans="1:41" ht="19.5" customHeight="1" x14ac:dyDescent="0.3">
      <c r="A57" s="57">
        <v>54</v>
      </c>
      <c r="B57" s="89" t="s">
        <v>107</v>
      </c>
      <c r="C57" s="60">
        <v>77</v>
      </c>
      <c r="D57" s="59"/>
      <c r="E57" s="59"/>
      <c r="F57" s="87"/>
      <c r="G57" s="59"/>
      <c r="H57" s="59"/>
      <c r="I57" s="87"/>
      <c r="J57" s="59"/>
      <c r="K57" s="59"/>
      <c r="L57" s="87"/>
      <c r="M57" s="59"/>
      <c r="N57" s="59"/>
      <c r="O57" s="87"/>
      <c r="P57" s="59"/>
      <c r="Q57" s="59"/>
      <c r="R57" s="87"/>
      <c r="S57" s="61"/>
      <c r="T57" s="61"/>
      <c r="U57" s="87"/>
      <c r="V57" s="63"/>
      <c r="W57" s="59"/>
      <c r="X57" s="87"/>
      <c r="Y57" s="63"/>
      <c r="Z57" s="63"/>
      <c r="AA57" s="87"/>
      <c r="AB57" s="59"/>
      <c r="AC57" s="59"/>
      <c r="AD57" s="87"/>
      <c r="AE57" s="63"/>
      <c r="AF57" s="63"/>
      <c r="AG57" s="87"/>
      <c r="AH57" s="59"/>
      <c r="AI57" s="59"/>
      <c r="AJ57" s="87"/>
      <c r="AK57" s="59"/>
      <c r="AL57" s="59"/>
      <c r="AM57" s="87"/>
      <c r="AN57" s="78">
        <f t="shared" si="0"/>
        <v>0</v>
      </c>
      <c r="AO57" s="85">
        <f t="shared" si="0"/>
        <v>0</v>
      </c>
    </row>
    <row r="58" spans="1:41" ht="19.5" customHeight="1" x14ac:dyDescent="0.3">
      <c r="A58" s="57">
        <v>55</v>
      </c>
      <c r="B58" s="89" t="s">
        <v>96</v>
      </c>
      <c r="C58" s="60">
        <v>78</v>
      </c>
      <c r="D58" s="59"/>
      <c r="E58" s="59"/>
      <c r="F58" s="87"/>
      <c r="G58" s="59"/>
      <c r="H58" s="59"/>
      <c r="I58" s="87"/>
      <c r="J58" s="59"/>
      <c r="K58" s="59"/>
      <c r="L58" s="87"/>
      <c r="M58" s="63"/>
      <c r="N58" s="63"/>
      <c r="O58" s="87"/>
      <c r="P58" s="59"/>
      <c r="Q58" s="59"/>
      <c r="R58" s="87"/>
      <c r="S58" s="63"/>
      <c r="T58" s="63"/>
      <c r="U58" s="87"/>
      <c r="V58" s="63"/>
      <c r="W58" s="59"/>
      <c r="X58" s="87"/>
      <c r="Y58" s="63"/>
      <c r="Z58" s="63"/>
      <c r="AA58" s="87"/>
      <c r="AB58" s="63"/>
      <c r="AC58" s="63"/>
      <c r="AD58" s="87"/>
      <c r="AE58" s="63"/>
      <c r="AF58" s="63"/>
      <c r="AG58" s="87"/>
      <c r="AH58" s="63"/>
      <c r="AI58" s="59"/>
      <c r="AJ58" s="87"/>
      <c r="AK58" s="63"/>
      <c r="AL58" s="63"/>
      <c r="AM58" s="87"/>
      <c r="AN58" s="78">
        <f t="shared" si="0"/>
        <v>0</v>
      </c>
      <c r="AO58" s="85">
        <f t="shared" si="0"/>
        <v>0</v>
      </c>
    </row>
    <row r="59" spans="1:41" ht="19.5" customHeight="1" x14ac:dyDescent="0.3">
      <c r="A59" s="57">
        <v>56</v>
      </c>
      <c r="B59" s="74" t="s">
        <v>110</v>
      </c>
      <c r="C59" s="60">
        <v>79</v>
      </c>
      <c r="D59" s="59"/>
      <c r="E59" s="59"/>
      <c r="F59" s="87"/>
      <c r="G59" s="59"/>
      <c r="H59" s="59"/>
      <c r="I59" s="87"/>
      <c r="J59" s="63"/>
      <c r="K59" s="63"/>
      <c r="L59" s="87"/>
      <c r="M59" s="63"/>
      <c r="N59" s="63"/>
      <c r="O59" s="87"/>
      <c r="P59" s="63"/>
      <c r="Q59" s="59"/>
      <c r="R59" s="87"/>
      <c r="S59" s="63"/>
      <c r="T59" s="59"/>
      <c r="U59" s="87"/>
      <c r="V59" s="63"/>
      <c r="W59" s="59"/>
      <c r="X59" s="87"/>
      <c r="Y59" s="63"/>
      <c r="Z59" s="59"/>
      <c r="AA59" s="87"/>
      <c r="AB59" s="63"/>
      <c r="AC59" s="63"/>
      <c r="AD59" s="87"/>
      <c r="AE59" s="63"/>
      <c r="AF59" s="63"/>
      <c r="AG59" s="87"/>
      <c r="AH59" s="63"/>
      <c r="AI59" s="63"/>
      <c r="AJ59" s="87"/>
      <c r="AK59" s="63"/>
      <c r="AL59" s="63"/>
      <c r="AM59" s="87"/>
      <c r="AN59" s="78">
        <f t="shared" si="0"/>
        <v>0</v>
      </c>
      <c r="AO59" s="85">
        <f t="shared" si="0"/>
        <v>0</v>
      </c>
    </row>
    <row r="60" spans="1:41" ht="19.5" customHeight="1" x14ac:dyDescent="0.3">
      <c r="A60" s="57">
        <v>57</v>
      </c>
      <c r="B60" s="74" t="s">
        <v>39</v>
      </c>
      <c r="C60" s="60">
        <v>80</v>
      </c>
      <c r="D60" s="63"/>
      <c r="E60" s="63"/>
      <c r="F60" s="87"/>
      <c r="G60" s="59"/>
      <c r="H60" s="59"/>
      <c r="I60" s="87"/>
      <c r="J60" s="63"/>
      <c r="K60" s="63"/>
      <c r="L60" s="87"/>
      <c r="M60" s="63"/>
      <c r="N60" s="63"/>
      <c r="O60" s="87"/>
      <c r="P60" s="63"/>
      <c r="Q60" s="59"/>
      <c r="R60" s="87"/>
      <c r="S60" s="63"/>
      <c r="T60" s="59"/>
      <c r="U60" s="87"/>
      <c r="V60" s="63"/>
      <c r="W60" s="59"/>
      <c r="X60" s="87"/>
      <c r="Y60" s="63"/>
      <c r="Z60" s="59"/>
      <c r="AA60" s="87"/>
      <c r="AB60" s="63"/>
      <c r="AC60" s="59"/>
      <c r="AD60" s="87"/>
      <c r="AE60" s="63"/>
      <c r="AF60" s="63"/>
      <c r="AG60" s="87"/>
      <c r="AH60" s="63"/>
      <c r="AI60" s="63"/>
      <c r="AJ60" s="87"/>
      <c r="AK60" s="63"/>
      <c r="AL60" s="63"/>
      <c r="AM60" s="87"/>
      <c r="AN60" s="78">
        <f t="shared" si="0"/>
        <v>0</v>
      </c>
      <c r="AO60" s="85">
        <f t="shared" si="0"/>
        <v>0</v>
      </c>
    </row>
    <row r="61" spans="1:41" ht="19.5" customHeight="1" x14ac:dyDescent="0.3">
      <c r="A61" s="57">
        <v>58</v>
      </c>
      <c r="B61" s="74" t="s">
        <v>40</v>
      </c>
      <c r="C61" s="60">
        <v>81</v>
      </c>
      <c r="D61" s="59"/>
      <c r="E61" s="59"/>
      <c r="F61" s="87"/>
      <c r="G61" s="59"/>
      <c r="H61" s="59"/>
      <c r="I61" s="87"/>
      <c r="J61" s="63"/>
      <c r="K61" s="63"/>
      <c r="L61" s="87"/>
      <c r="M61" s="63"/>
      <c r="N61" s="63"/>
      <c r="O61" s="87"/>
      <c r="P61" s="63"/>
      <c r="Q61" s="59"/>
      <c r="R61" s="87"/>
      <c r="S61" s="63"/>
      <c r="T61" s="59"/>
      <c r="U61" s="87"/>
      <c r="V61" s="63"/>
      <c r="W61" s="59"/>
      <c r="X61" s="87"/>
      <c r="Y61" s="63"/>
      <c r="Z61" s="59"/>
      <c r="AA61" s="87"/>
      <c r="AB61" s="63"/>
      <c r="AC61" s="59"/>
      <c r="AD61" s="87"/>
      <c r="AE61" s="63"/>
      <c r="AF61" s="58"/>
      <c r="AG61" s="87"/>
      <c r="AH61" s="63"/>
      <c r="AI61" s="63"/>
      <c r="AJ61" s="87"/>
      <c r="AK61" s="63"/>
      <c r="AL61" s="63"/>
      <c r="AM61" s="87"/>
      <c r="AN61" s="78">
        <f t="shared" si="0"/>
        <v>0</v>
      </c>
      <c r="AO61" s="85">
        <f t="shared" si="0"/>
        <v>0</v>
      </c>
    </row>
    <row r="62" spans="1:41" ht="19.5" customHeight="1" x14ac:dyDescent="0.3">
      <c r="A62" s="57">
        <v>59</v>
      </c>
      <c r="B62" s="74" t="s">
        <v>41</v>
      </c>
      <c r="C62" s="60">
        <v>82</v>
      </c>
      <c r="D62" s="59"/>
      <c r="E62" s="59"/>
      <c r="F62" s="87"/>
      <c r="G62" s="59"/>
      <c r="H62" s="59"/>
      <c r="I62" s="87"/>
      <c r="J62" s="63"/>
      <c r="K62" s="63"/>
      <c r="L62" s="87"/>
      <c r="M62" s="63"/>
      <c r="N62" s="63"/>
      <c r="O62" s="87"/>
      <c r="P62" s="63"/>
      <c r="Q62" s="59"/>
      <c r="R62" s="87"/>
      <c r="S62" s="61"/>
      <c r="T62" s="61"/>
      <c r="U62" s="87"/>
      <c r="V62" s="63"/>
      <c r="W62" s="59"/>
      <c r="X62" s="87"/>
      <c r="Y62" s="63"/>
      <c r="Z62" s="63"/>
      <c r="AA62" s="87"/>
      <c r="AB62" s="63"/>
      <c r="AC62" s="59"/>
      <c r="AD62" s="87"/>
      <c r="AE62" s="63"/>
      <c r="AF62" s="63"/>
      <c r="AG62" s="87"/>
      <c r="AH62" s="59"/>
      <c r="AI62" s="59"/>
      <c r="AJ62" s="87"/>
      <c r="AK62" s="63"/>
      <c r="AL62" s="58"/>
      <c r="AM62" s="87"/>
      <c r="AN62" s="78">
        <f t="shared" si="0"/>
        <v>0</v>
      </c>
      <c r="AO62" s="85">
        <f t="shared" si="0"/>
        <v>0</v>
      </c>
    </row>
    <row r="63" spans="1:41" ht="19.5" customHeight="1" x14ac:dyDescent="0.3">
      <c r="A63" s="57">
        <v>60</v>
      </c>
      <c r="B63" s="89" t="s">
        <v>42</v>
      </c>
      <c r="C63" s="64">
        <v>83</v>
      </c>
      <c r="D63" s="59"/>
      <c r="E63" s="59"/>
      <c r="F63" s="87"/>
      <c r="G63" s="59"/>
      <c r="H63" s="59"/>
      <c r="I63" s="87"/>
      <c r="J63" s="63"/>
      <c r="K63" s="63"/>
      <c r="L63" s="87"/>
      <c r="M63" s="63"/>
      <c r="N63" s="63"/>
      <c r="O63" s="87"/>
      <c r="P63" s="63"/>
      <c r="Q63" s="59"/>
      <c r="R63" s="87"/>
      <c r="S63" s="61"/>
      <c r="T63" s="61"/>
      <c r="U63" s="87"/>
      <c r="V63" s="63"/>
      <c r="W63" s="59"/>
      <c r="X63" s="87"/>
      <c r="Y63" s="63"/>
      <c r="Z63" s="63"/>
      <c r="AA63" s="87"/>
      <c r="AB63" s="63"/>
      <c r="AC63" s="63"/>
      <c r="AD63" s="87"/>
      <c r="AE63" s="63"/>
      <c r="AF63" s="63"/>
      <c r="AG63" s="87"/>
      <c r="AH63" s="59"/>
      <c r="AI63" s="59"/>
      <c r="AJ63" s="87"/>
      <c r="AK63" s="63"/>
      <c r="AL63" s="58"/>
      <c r="AM63" s="87"/>
      <c r="AN63" s="78">
        <f t="shared" si="0"/>
        <v>0</v>
      </c>
      <c r="AO63" s="85">
        <f t="shared" si="0"/>
        <v>0</v>
      </c>
    </row>
    <row r="64" spans="1:41" ht="19.5" customHeight="1" x14ac:dyDescent="0.3">
      <c r="A64" s="57">
        <v>61</v>
      </c>
      <c r="B64" s="89" t="s">
        <v>166</v>
      </c>
      <c r="C64" s="64">
        <v>84</v>
      </c>
      <c r="D64" s="63">
        <v>44937</v>
      </c>
      <c r="E64" s="59">
        <v>94</v>
      </c>
      <c r="F64" s="87">
        <v>23.21</v>
      </c>
      <c r="G64" s="59"/>
      <c r="H64" s="59"/>
      <c r="I64" s="87"/>
      <c r="J64" s="59"/>
      <c r="K64" s="59"/>
      <c r="L64" s="87"/>
      <c r="M64" s="59"/>
      <c r="N64" s="59"/>
      <c r="O64" s="87"/>
      <c r="P64" s="63"/>
      <c r="Q64" s="59"/>
      <c r="R64" s="87"/>
      <c r="S64" s="59"/>
      <c r="T64" s="59"/>
      <c r="U64" s="87"/>
      <c r="V64" s="59"/>
      <c r="W64" s="59"/>
      <c r="X64" s="87"/>
      <c r="Y64" s="59"/>
      <c r="Z64" s="59"/>
      <c r="AA64" s="87"/>
      <c r="AB64" s="59"/>
      <c r="AC64" s="59"/>
      <c r="AD64" s="87"/>
      <c r="AE64" s="59"/>
      <c r="AF64" s="59"/>
      <c r="AG64" s="87"/>
      <c r="AH64" s="59"/>
      <c r="AI64" s="59"/>
      <c r="AJ64" s="87"/>
      <c r="AK64" s="59"/>
      <c r="AL64" s="59"/>
      <c r="AM64" s="87"/>
      <c r="AN64" s="78">
        <f t="shared" si="0"/>
        <v>94</v>
      </c>
      <c r="AO64" s="85">
        <f t="shared" si="0"/>
        <v>23.21</v>
      </c>
    </row>
    <row r="65" spans="1:41" ht="19.5" customHeight="1" x14ac:dyDescent="0.3">
      <c r="A65" s="57">
        <v>62</v>
      </c>
      <c r="B65" s="74" t="s">
        <v>134</v>
      </c>
      <c r="C65" s="60">
        <v>85</v>
      </c>
      <c r="D65" s="59"/>
      <c r="E65" s="59"/>
      <c r="F65" s="87"/>
      <c r="G65" s="59"/>
      <c r="H65" s="59"/>
      <c r="I65" s="87"/>
      <c r="J65" s="63"/>
      <c r="K65" s="63"/>
      <c r="L65" s="87"/>
      <c r="M65" s="59"/>
      <c r="N65" s="59"/>
      <c r="O65" s="87"/>
      <c r="P65" s="63"/>
      <c r="Q65" s="63"/>
      <c r="R65" s="87"/>
      <c r="S65" s="63"/>
      <c r="T65" s="59"/>
      <c r="U65" s="87"/>
      <c r="V65" s="63"/>
      <c r="W65" s="59"/>
      <c r="X65" s="87"/>
      <c r="Y65" s="63"/>
      <c r="Z65" s="59"/>
      <c r="AA65" s="87"/>
      <c r="AB65" s="63"/>
      <c r="AC65" s="59"/>
      <c r="AD65" s="87"/>
      <c r="AE65" s="63"/>
      <c r="AF65" s="58"/>
      <c r="AG65" s="87"/>
      <c r="AH65" s="63"/>
      <c r="AI65" s="59"/>
      <c r="AJ65" s="87"/>
      <c r="AK65" s="59"/>
      <c r="AL65" s="59"/>
      <c r="AM65" s="87"/>
      <c r="AN65" s="78">
        <f t="shared" si="0"/>
        <v>0</v>
      </c>
      <c r="AO65" s="85">
        <f t="shared" si="0"/>
        <v>0</v>
      </c>
    </row>
    <row r="66" spans="1:41" ht="19.5" customHeight="1" x14ac:dyDescent="0.3">
      <c r="A66" s="57">
        <v>63</v>
      </c>
      <c r="B66" s="74" t="s">
        <v>43</v>
      </c>
      <c r="C66" s="60">
        <v>86</v>
      </c>
      <c r="D66" s="59"/>
      <c r="E66" s="59"/>
      <c r="F66" s="87"/>
      <c r="G66" s="59"/>
      <c r="H66" s="59"/>
      <c r="I66" s="87"/>
      <c r="J66" s="59"/>
      <c r="K66" s="59"/>
      <c r="L66" s="87"/>
      <c r="M66" s="63"/>
      <c r="N66" s="63"/>
      <c r="O66" s="87"/>
      <c r="P66" s="63"/>
      <c r="Q66" s="63"/>
      <c r="R66" s="87"/>
      <c r="S66" s="63"/>
      <c r="T66" s="63"/>
      <c r="U66" s="87"/>
      <c r="V66" s="63"/>
      <c r="W66" s="63"/>
      <c r="X66" s="87"/>
      <c r="Y66" s="63"/>
      <c r="Z66" s="63"/>
      <c r="AA66" s="87"/>
      <c r="AB66" s="63"/>
      <c r="AC66" s="63"/>
      <c r="AD66" s="87"/>
      <c r="AE66" s="63"/>
      <c r="AF66" s="63"/>
      <c r="AG66" s="87"/>
      <c r="AH66" s="63"/>
      <c r="AI66" s="63"/>
      <c r="AJ66" s="87"/>
      <c r="AK66" s="63"/>
      <c r="AL66" s="63"/>
      <c r="AM66" s="87"/>
      <c r="AN66" s="78">
        <f t="shared" si="0"/>
        <v>0</v>
      </c>
      <c r="AO66" s="85">
        <f t="shared" si="0"/>
        <v>0</v>
      </c>
    </row>
    <row r="67" spans="1:41" ht="19.5" customHeight="1" x14ac:dyDescent="0.3">
      <c r="A67" s="57">
        <v>64</v>
      </c>
      <c r="B67" s="74" t="s">
        <v>44</v>
      </c>
      <c r="C67" s="60">
        <v>87</v>
      </c>
      <c r="D67" s="59"/>
      <c r="E67" s="59"/>
      <c r="F67" s="87"/>
      <c r="G67" s="59"/>
      <c r="H67" s="59"/>
      <c r="I67" s="87"/>
      <c r="J67" s="59"/>
      <c r="K67" s="59"/>
      <c r="L67" s="87"/>
      <c r="M67" s="63"/>
      <c r="N67" s="63"/>
      <c r="O67" s="87"/>
      <c r="P67" s="63"/>
      <c r="Q67" s="63"/>
      <c r="R67" s="87"/>
      <c r="S67" s="63"/>
      <c r="T67" s="63"/>
      <c r="U67" s="87"/>
      <c r="V67" s="63"/>
      <c r="W67" s="59"/>
      <c r="X67" s="87"/>
      <c r="Y67" s="63"/>
      <c r="Z67" s="63"/>
      <c r="AA67" s="87"/>
      <c r="AB67" s="63"/>
      <c r="AC67" s="63"/>
      <c r="AD67" s="87"/>
      <c r="AE67" s="63"/>
      <c r="AF67" s="63"/>
      <c r="AG67" s="87"/>
      <c r="AH67" s="63"/>
      <c r="AI67" s="63"/>
      <c r="AJ67" s="87"/>
      <c r="AK67" s="63"/>
      <c r="AL67" s="63"/>
      <c r="AM67" s="87"/>
      <c r="AN67" s="78">
        <f t="shared" si="0"/>
        <v>0</v>
      </c>
      <c r="AO67" s="85">
        <f t="shared" si="0"/>
        <v>0</v>
      </c>
    </row>
    <row r="68" spans="1:41" ht="19.5" customHeight="1" x14ac:dyDescent="0.3">
      <c r="A68" s="57">
        <v>65</v>
      </c>
      <c r="B68" s="74" t="s">
        <v>112</v>
      </c>
      <c r="C68" s="60">
        <v>88</v>
      </c>
      <c r="D68" s="59"/>
      <c r="E68" s="59"/>
      <c r="F68" s="87"/>
      <c r="G68" s="59"/>
      <c r="H68" s="59"/>
      <c r="I68" s="87"/>
      <c r="J68" s="59"/>
      <c r="K68" s="59"/>
      <c r="L68" s="87"/>
      <c r="M68" s="63"/>
      <c r="N68" s="63"/>
      <c r="O68" s="87"/>
      <c r="P68" s="63"/>
      <c r="Q68" s="59"/>
      <c r="R68" s="87"/>
      <c r="S68" s="63"/>
      <c r="T68" s="63"/>
      <c r="U68" s="87"/>
      <c r="V68" s="63"/>
      <c r="W68" s="63"/>
      <c r="X68" s="87"/>
      <c r="Y68" s="63"/>
      <c r="Z68" s="63"/>
      <c r="AA68" s="87"/>
      <c r="AB68" s="63"/>
      <c r="AC68" s="59"/>
      <c r="AD68" s="87"/>
      <c r="AE68" s="63"/>
      <c r="AF68" s="63"/>
      <c r="AG68" s="87"/>
      <c r="AH68" s="63"/>
      <c r="AI68" s="63"/>
      <c r="AJ68" s="87"/>
      <c r="AK68" s="63"/>
      <c r="AL68" s="63"/>
      <c r="AM68" s="87"/>
      <c r="AN68" s="78">
        <f t="shared" si="0"/>
        <v>0</v>
      </c>
      <c r="AO68" s="85">
        <f t="shared" si="0"/>
        <v>0</v>
      </c>
    </row>
    <row r="69" spans="1:41" ht="19.5" customHeight="1" x14ac:dyDescent="0.3">
      <c r="A69" s="57">
        <v>66</v>
      </c>
      <c r="B69" s="74" t="s">
        <v>46</v>
      </c>
      <c r="C69" s="60">
        <v>96</v>
      </c>
      <c r="D69" s="59"/>
      <c r="E69" s="59"/>
      <c r="F69" s="87"/>
      <c r="G69" s="59"/>
      <c r="H69" s="59"/>
      <c r="I69" s="87"/>
      <c r="J69" s="59"/>
      <c r="K69" s="59"/>
      <c r="L69" s="87"/>
      <c r="M69" s="63"/>
      <c r="N69" s="59"/>
      <c r="O69" s="87"/>
      <c r="P69" s="63"/>
      <c r="Q69" s="63"/>
      <c r="R69" s="87"/>
      <c r="S69" s="63"/>
      <c r="T69" s="63"/>
      <c r="U69" s="87"/>
      <c r="V69" s="63"/>
      <c r="W69" s="59"/>
      <c r="X69" s="87"/>
      <c r="Y69" s="63"/>
      <c r="Z69" s="63"/>
      <c r="AA69" s="87"/>
      <c r="AB69" s="63"/>
      <c r="AC69" s="63"/>
      <c r="AD69" s="87"/>
      <c r="AE69" s="63"/>
      <c r="AF69" s="58"/>
      <c r="AG69" s="87"/>
      <c r="AH69" s="63"/>
      <c r="AI69" s="63"/>
      <c r="AJ69" s="87"/>
      <c r="AK69" s="63"/>
      <c r="AL69" s="63"/>
      <c r="AM69" s="87"/>
      <c r="AN69" s="78">
        <f t="shared" ref="AN69:AO76" si="1">SUM(AL69+AI69+AF69+AC69+Z69+W69+T69+Q69+N69+K69+H69+E69)</f>
        <v>0</v>
      </c>
      <c r="AO69" s="85">
        <f t="shared" si="1"/>
        <v>0</v>
      </c>
    </row>
    <row r="70" spans="1:41" ht="19.5" customHeight="1" x14ac:dyDescent="0.3">
      <c r="A70" s="57">
        <v>67</v>
      </c>
      <c r="B70" s="74" t="s">
        <v>47</v>
      </c>
      <c r="C70" s="60">
        <v>98</v>
      </c>
      <c r="D70" s="59"/>
      <c r="E70" s="59"/>
      <c r="F70" s="87"/>
      <c r="G70" s="59"/>
      <c r="H70" s="59"/>
      <c r="I70" s="87"/>
      <c r="J70" s="59"/>
      <c r="K70" s="59"/>
      <c r="L70" s="87"/>
      <c r="M70" s="63"/>
      <c r="N70" s="63"/>
      <c r="O70" s="87"/>
      <c r="P70" s="63"/>
      <c r="Q70" s="59"/>
      <c r="R70" s="87"/>
      <c r="S70" s="63"/>
      <c r="T70" s="63"/>
      <c r="U70" s="87"/>
      <c r="V70" s="63"/>
      <c r="W70" s="59"/>
      <c r="X70" s="87"/>
      <c r="Y70" s="63"/>
      <c r="Z70" s="63"/>
      <c r="AA70" s="87"/>
      <c r="AB70" s="63"/>
      <c r="AC70" s="63"/>
      <c r="AD70" s="87"/>
      <c r="AE70" s="63"/>
      <c r="AF70" s="58"/>
      <c r="AG70" s="87"/>
      <c r="AH70" s="63"/>
      <c r="AI70" s="63"/>
      <c r="AJ70" s="87"/>
      <c r="AK70" s="63"/>
      <c r="AL70" s="63"/>
      <c r="AM70" s="87"/>
      <c r="AN70" s="78">
        <f t="shared" si="1"/>
        <v>0</v>
      </c>
      <c r="AO70" s="85">
        <f t="shared" si="1"/>
        <v>0</v>
      </c>
    </row>
    <row r="71" spans="1:41" ht="19.5" customHeight="1" x14ac:dyDescent="0.3">
      <c r="A71" s="57">
        <v>68</v>
      </c>
      <c r="B71" s="76" t="s">
        <v>148</v>
      </c>
      <c r="C71" s="60">
        <v>100</v>
      </c>
      <c r="D71" s="59"/>
      <c r="E71" s="59"/>
      <c r="F71" s="87"/>
      <c r="G71" s="59"/>
      <c r="H71" s="59"/>
      <c r="I71" s="87"/>
      <c r="J71" s="59"/>
      <c r="K71" s="59"/>
      <c r="L71" s="87"/>
      <c r="M71" s="63"/>
      <c r="N71" s="63"/>
      <c r="O71" s="87"/>
      <c r="P71" s="63"/>
      <c r="Q71" s="59"/>
      <c r="R71" s="87"/>
      <c r="S71" s="63"/>
      <c r="T71" s="63"/>
      <c r="U71" s="87"/>
      <c r="V71" s="63"/>
      <c r="W71" s="63"/>
      <c r="X71" s="87"/>
      <c r="Y71" s="63"/>
      <c r="Z71" s="63"/>
      <c r="AA71" s="87"/>
      <c r="AB71" s="63"/>
      <c r="AC71" s="63"/>
      <c r="AD71" s="87"/>
      <c r="AE71" s="63"/>
      <c r="AF71" s="63"/>
      <c r="AG71" s="87"/>
      <c r="AH71" s="63"/>
      <c r="AI71" s="63"/>
      <c r="AJ71" s="87"/>
      <c r="AK71" s="63"/>
      <c r="AL71" s="63"/>
      <c r="AM71" s="87"/>
      <c r="AN71" s="78">
        <f t="shared" si="1"/>
        <v>0</v>
      </c>
      <c r="AO71" s="85">
        <f t="shared" si="1"/>
        <v>0</v>
      </c>
    </row>
    <row r="72" spans="1:41" ht="19.5" customHeight="1" x14ac:dyDescent="0.3">
      <c r="A72" s="71"/>
      <c r="B72" s="66"/>
      <c r="C72" s="60"/>
      <c r="D72" s="59"/>
      <c r="E72" s="59"/>
      <c r="F72" s="87"/>
      <c r="G72" s="59"/>
      <c r="H72" s="59"/>
      <c r="I72" s="87"/>
      <c r="J72" s="59"/>
      <c r="K72" s="59"/>
      <c r="L72" s="87"/>
      <c r="M72" s="59"/>
      <c r="N72" s="59"/>
      <c r="O72" s="87"/>
      <c r="P72" s="63"/>
      <c r="Q72" s="63"/>
      <c r="R72" s="87"/>
      <c r="S72" s="59"/>
      <c r="T72" s="59"/>
      <c r="U72" s="87"/>
      <c r="V72" s="59"/>
      <c r="W72" s="59"/>
      <c r="X72" s="87"/>
      <c r="Y72" s="63"/>
      <c r="Z72" s="63"/>
      <c r="AA72" s="87"/>
      <c r="AB72" s="63"/>
      <c r="AC72" s="63"/>
      <c r="AD72" s="87"/>
      <c r="AE72" s="63"/>
      <c r="AF72" s="63"/>
      <c r="AG72" s="87"/>
      <c r="AH72" s="59"/>
      <c r="AI72" s="59"/>
      <c r="AJ72" s="87"/>
      <c r="AK72" s="59"/>
      <c r="AL72" s="59"/>
      <c r="AM72" s="87"/>
      <c r="AN72" s="78">
        <f t="shared" si="1"/>
        <v>0</v>
      </c>
      <c r="AO72" s="85">
        <f t="shared" si="1"/>
        <v>0</v>
      </c>
    </row>
    <row r="73" spans="1:41" ht="19.5" customHeight="1" x14ac:dyDescent="0.3">
      <c r="A73" s="71"/>
      <c r="B73" s="66"/>
      <c r="C73" s="60"/>
      <c r="D73" s="63"/>
      <c r="E73" s="63"/>
      <c r="F73" s="87"/>
      <c r="G73" s="59"/>
      <c r="H73" s="59"/>
      <c r="I73" s="87"/>
      <c r="J73" s="59"/>
      <c r="K73" s="59"/>
      <c r="L73" s="87"/>
      <c r="M73" s="63"/>
      <c r="N73" s="63"/>
      <c r="O73" s="87"/>
      <c r="P73" s="63"/>
      <c r="Q73" s="63"/>
      <c r="R73" s="87"/>
      <c r="S73" s="63"/>
      <c r="T73" s="63"/>
      <c r="U73" s="87"/>
      <c r="V73" s="63"/>
      <c r="W73" s="63"/>
      <c r="X73" s="87"/>
      <c r="Y73" s="63"/>
      <c r="Z73" s="63"/>
      <c r="AA73" s="87"/>
      <c r="AB73" s="63"/>
      <c r="AC73" s="63"/>
      <c r="AD73" s="87"/>
      <c r="AE73" s="63"/>
      <c r="AF73" s="63"/>
      <c r="AG73" s="87"/>
      <c r="AH73" s="59"/>
      <c r="AI73" s="59"/>
      <c r="AJ73" s="87"/>
      <c r="AK73" s="59"/>
      <c r="AL73" s="59"/>
      <c r="AM73" s="87"/>
      <c r="AN73" s="78">
        <f t="shared" si="1"/>
        <v>0</v>
      </c>
      <c r="AO73" s="85">
        <f t="shared" si="1"/>
        <v>0</v>
      </c>
    </row>
    <row r="74" spans="1:41" ht="19.5" customHeight="1" x14ac:dyDescent="0.3">
      <c r="A74" s="71"/>
      <c r="B74" s="66"/>
      <c r="C74" s="60"/>
      <c r="D74" s="59"/>
      <c r="E74" s="59"/>
      <c r="F74" s="87"/>
      <c r="G74" s="59"/>
      <c r="H74" s="59"/>
      <c r="I74" s="87"/>
      <c r="J74" s="63"/>
      <c r="K74" s="63"/>
      <c r="L74" s="87"/>
      <c r="M74" s="63"/>
      <c r="N74" s="63"/>
      <c r="O74" s="87"/>
      <c r="P74" s="61"/>
      <c r="Q74" s="61"/>
      <c r="R74" s="87"/>
      <c r="S74" s="61"/>
      <c r="T74" s="61"/>
      <c r="U74" s="87"/>
      <c r="V74" s="63"/>
      <c r="W74" s="63"/>
      <c r="X74" s="87"/>
      <c r="Y74" s="63"/>
      <c r="Z74" s="63"/>
      <c r="AA74" s="87"/>
      <c r="AB74" s="63"/>
      <c r="AC74" s="63"/>
      <c r="AD74" s="87"/>
      <c r="AE74" s="63"/>
      <c r="AF74" s="63"/>
      <c r="AG74" s="87"/>
      <c r="AH74" s="63"/>
      <c r="AI74" s="63"/>
      <c r="AJ74" s="87"/>
      <c r="AK74" s="63"/>
      <c r="AL74" s="63"/>
      <c r="AM74" s="87"/>
      <c r="AN74" s="78">
        <f t="shared" si="1"/>
        <v>0</v>
      </c>
      <c r="AO74" s="85">
        <f t="shared" si="1"/>
        <v>0</v>
      </c>
    </row>
    <row r="75" spans="1:41" ht="19.5" customHeight="1" x14ac:dyDescent="0.3">
      <c r="A75" s="71"/>
      <c r="B75" s="66"/>
      <c r="C75" s="60"/>
      <c r="D75" s="59"/>
      <c r="E75" s="59"/>
      <c r="F75" s="87"/>
      <c r="G75" s="59"/>
      <c r="H75" s="59"/>
      <c r="I75" s="87"/>
      <c r="J75" s="59"/>
      <c r="K75" s="59"/>
      <c r="L75" s="87"/>
      <c r="M75" s="63"/>
      <c r="N75" s="63"/>
      <c r="O75" s="87"/>
      <c r="P75" s="63"/>
      <c r="Q75" s="63"/>
      <c r="R75" s="87"/>
      <c r="S75" s="63"/>
      <c r="T75" s="63"/>
      <c r="U75" s="87"/>
      <c r="V75" s="63"/>
      <c r="W75" s="63"/>
      <c r="X75" s="87"/>
      <c r="Y75" s="63"/>
      <c r="Z75" s="63"/>
      <c r="AA75" s="87"/>
      <c r="AB75" s="63"/>
      <c r="AC75" s="63"/>
      <c r="AD75" s="87"/>
      <c r="AE75" s="63"/>
      <c r="AF75" s="63"/>
      <c r="AG75" s="87"/>
      <c r="AH75" s="59"/>
      <c r="AI75" s="59"/>
      <c r="AJ75" s="87"/>
      <c r="AK75" s="59"/>
      <c r="AL75" s="59"/>
      <c r="AM75" s="87"/>
      <c r="AN75" s="78">
        <f t="shared" si="1"/>
        <v>0</v>
      </c>
      <c r="AO75" s="85">
        <f t="shared" si="1"/>
        <v>0</v>
      </c>
    </row>
    <row r="76" spans="1:41" ht="19.5" customHeight="1" x14ac:dyDescent="0.3">
      <c r="A76" s="71"/>
      <c r="B76" s="65"/>
      <c r="C76" s="60"/>
      <c r="D76" s="59"/>
      <c r="E76" s="59"/>
      <c r="F76" s="87"/>
      <c r="G76" s="59"/>
      <c r="H76" s="59"/>
      <c r="I76" s="87"/>
      <c r="J76" s="59"/>
      <c r="K76" s="59"/>
      <c r="L76" s="87"/>
      <c r="M76" s="59"/>
      <c r="N76" s="59"/>
      <c r="O76" s="87"/>
      <c r="P76" s="63"/>
      <c r="Q76" s="63"/>
      <c r="R76" s="87"/>
      <c r="S76" s="63"/>
      <c r="T76" s="63"/>
      <c r="U76" s="87"/>
      <c r="V76" s="63"/>
      <c r="W76" s="63"/>
      <c r="X76" s="87"/>
      <c r="Y76" s="63"/>
      <c r="Z76" s="63"/>
      <c r="AA76" s="87"/>
      <c r="AB76" s="59"/>
      <c r="AC76" s="59"/>
      <c r="AD76" s="87"/>
      <c r="AE76" s="59"/>
      <c r="AF76" s="59"/>
      <c r="AG76" s="87"/>
      <c r="AH76" s="59"/>
      <c r="AI76" s="59"/>
      <c r="AJ76" s="87"/>
      <c r="AK76" s="59"/>
      <c r="AL76" s="59"/>
      <c r="AM76" s="87"/>
      <c r="AN76" s="78">
        <f t="shared" si="1"/>
        <v>0</v>
      </c>
      <c r="AO76" s="85">
        <f t="shared" si="1"/>
        <v>0</v>
      </c>
    </row>
    <row r="77" spans="1:41" ht="42.75" customHeight="1" x14ac:dyDescent="0.35">
      <c r="A77" s="183"/>
      <c r="B77" s="186" t="s">
        <v>120</v>
      </c>
      <c r="C77" s="187"/>
      <c r="D77" s="79"/>
      <c r="E77" s="79">
        <f>SUM(E4:E76)</f>
        <v>1008</v>
      </c>
      <c r="F77" s="84">
        <f>SUM(F4:F76)</f>
        <v>247.79999999999998</v>
      </c>
      <c r="G77" s="79"/>
      <c r="H77" s="79">
        <f>SUM(H4:H76)</f>
        <v>649</v>
      </c>
      <c r="I77" s="84">
        <f>SUM(I4:I76)</f>
        <v>159.43</v>
      </c>
      <c r="J77" s="79"/>
      <c r="K77" s="79">
        <f>SUM(K4:K76)</f>
        <v>119</v>
      </c>
      <c r="L77" s="84">
        <f>SUM(L4:L76)</f>
        <v>29.39</v>
      </c>
      <c r="M77" s="79"/>
      <c r="N77" s="79">
        <f>SUM(N4:N76)</f>
        <v>0</v>
      </c>
      <c r="O77" s="84">
        <f>SUM(O4:O76)</f>
        <v>0</v>
      </c>
      <c r="P77" s="79"/>
      <c r="Q77" s="79">
        <f>SUM(Q4:Q76)</f>
        <v>0</v>
      </c>
      <c r="R77" s="84">
        <f>SUM(R4:R76)</f>
        <v>0</v>
      </c>
      <c r="S77" s="79"/>
      <c r="T77" s="79">
        <f>SUM(T4:T76)</f>
        <v>0</v>
      </c>
      <c r="U77" s="84">
        <f>SUM(U4:U76)</f>
        <v>0</v>
      </c>
      <c r="V77" s="79"/>
      <c r="W77" s="79">
        <f>SUM(W4:W76)</f>
        <v>0</v>
      </c>
      <c r="X77" s="84">
        <f>SUM(X4:X76)</f>
        <v>0</v>
      </c>
      <c r="Y77" s="79"/>
      <c r="Z77" s="79">
        <f>SUM(Z4:Z76)</f>
        <v>0</v>
      </c>
      <c r="AA77" s="84">
        <f>SUM(AA4:AA76)</f>
        <v>0</v>
      </c>
      <c r="AB77" s="79"/>
      <c r="AC77" s="79">
        <f>SUM(AC4:AC76)</f>
        <v>0</v>
      </c>
      <c r="AD77" s="84">
        <f>SUM(AD4:AD76)</f>
        <v>0</v>
      </c>
      <c r="AE77" s="79"/>
      <c r="AF77" s="79">
        <f>SUM(AF4:AF76)</f>
        <v>0</v>
      </c>
      <c r="AG77" s="84">
        <f>SUM(AG4:AG76)</f>
        <v>0</v>
      </c>
      <c r="AH77" s="79"/>
      <c r="AI77" s="79">
        <f>SUM(AI4:AI76)</f>
        <v>0</v>
      </c>
      <c r="AJ77" s="84">
        <f>SUM(AJ4:AJ76)</f>
        <v>0</v>
      </c>
      <c r="AK77" s="79"/>
      <c r="AL77" s="79">
        <f>SUM(AL4:AL76)</f>
        <v>0</v>
      </c>
      <c r="AM77" s="84">
        <f>SUM(AM4:AM76)</f>
        <v>0</v>
      </c>
      <c r="AN77" s="79">
        <f>SUM(AN4:AN76)</f>
        <v>1776</v>
      </c>
      <c r="AO77" s="84">
        <f>SUM(AO4:AO76)</f>
        <v>436.61999999999995</v>
      </c>
    </row>
    <row r="78" spans="1:41" ht="29.25" customHeight="1" x14ac:dyDescent="0.3">
      <c r="A78" s="184"/>
      <c r="B78" s="179" t="s">
        <v>118</v>
      </c>
      <c r="C78" s="180"/>
      <c r="D78" s="36"/>
      <c r="E78" s="36">
        <v>30476.78</v>
      </c>
      <c r="F78" s="36"/>
      <c r="G78" s="36"/>
      <c r="H78" s="36">
        <f>E78+H79</f>
        <v>30476.78</v>
      </c>
      <c r="I78" s="36"/>
      <c r="J78" s="36"/>
      <c r="K78" s="36">
        <f>H78+K79</f>
        <v>30476.78</v>
      </c>
      <c r="L78" s="36"/>
      <c r="M78" s="36"/>
      <c r="N78" s="36">
        <f>K78+N79</f>
        <v>30476.78</v>
      </c>
      <c r="O78" s="36"/>
      <c r="P78" s="36"/>
      <c r="Q78" s="36">
        <f>N78+Q79</f>
        <v>30476.78</v>
      </c>
      <c r="R78" s="36"/>
      <c r="S78" s="36"/>
      <c r="T78" s="36">
        <f>Q78+T79</f>
        <v>30476.78</v>
      </c>
      <c r="U78" s="36"/>
      <c r="V78" s="36"/>
      <c r="W78" s="36">
        <f>T78+W79</f>
        <v>30476.78</v>
      </c>
      <c r="X78" s="36"/>
      <c r="Y78" s="36"/>
      <c r="Z78" s="36">
        <f>W78+Z79</f>
        <v>30476.78</v>
      </c>
      <c r="AA78" s="36"/>
      <c r="AB78" s="36"/>
      <c r="AC78" s="36">
        <f>Z78+AC79</f>
        <v>30476.78</v>
      </c>
      <c r="AD78" s="36"/>
      <c r="AE78" s="36"/>
      <c r="AF78" s="36">
        <f>AC78+AF79</f>
        <v>30476.78</v>
      </c>
      <c r="AG78" s="36"/>
      <c r="AH78" s="36"/>
      <c r="AI78" s="36">
        <f>AF78+AI79</f>
        <v>30476.78</v>
      </c>
      <c r="AJ78" s="36"/>
      <c r="AK78" s="36"/>
      <c r="AL78" s="36">
        <f>AI78+AL79</f>
        <v>30476.78</v>
      </c>
      <c r="AM78" s="36"/>
      <c r="AN78" s="80"/>
      <c r="AO78" s="80"/>
    </row>
    <row r="79" spans="1:41" ht="31.5" customHeight="1" x14ac:dyDescent="0.35">
      <c r="A79" s="185"/>
      <c r="B79" s="181" t="s">
        <v>121</v>
      </c>
      <c r="C79" s="182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81"/>
      <c r="AO79" s="81"/>
    </row>
    <row r="80" spans="1:41" ht="43.5" customHeight="1" x14ac:dyDescent="0.3">
      <c r="A80" s="67"/>
      <c r="B80" s="177" t="s">
        <v>122</v>
      </c>
      <c r="C80" s="178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82"/>
      <c r="AO80" s="82"/>
    </row>
    <row r="81" spans="1:41" ht="43.5" customHeight="1" x14ac:dyDescent="0.3">
      <c r="A81" s="67"/>
      <c r="B81" s="179" t="s">
        <v>123</v>
      </c>
      <c r="C81" s="180"/>
      <c r="D81" s="36"/>
      <c r="E81" s="36">
        <v>26834</v>
      </c>
      <c r="F81" s="36"/>
      <c r="G81" s="36"/>
      <c r="H81" s="36">
        <f>E81+H80</f>
        <v>26834</v>
      </c>
      <c r="I81" s="36"/>
      <c r="J81" s="36"/>
      <c r="K81" s="36">
        <f>H81+K80</f>
        <v>26834</v>
      </c>
      <c r="L81" s="36"/>
      <c r="M81" s="36"/>
      <c r="N81" s="36">
        <f>K81+N80</f>
        <v>26834</v>
      </c>
      <c r="O81" s="36"/>
      <c r="P81" s="36"/>
      <c r="Q81" s="36">
        <f>N81+Q80</f>
        <v>26834</v>
      </c>
      <c r="R81" s="36"/>
      <c r="S81" s="36"/>
      <c r="T81" s="36">
        <f>Q81+T80</f>
        <v>26834</v>
      </c>
      <c r="U81" s="36"/>
      <c r="V81" s="36"/>
      <c r="W81" s="36">
        <f>T81+W80</f>
        <v>26834</v>
      </c>
      <c r="X81" s="36"/>
      <c r="Y81" s="36"/>
      <c r="Z81" s="36">
        <f>W81+Z80</f>
        <v>26834</v>
      </c>
      <c r="AA81" s="36"/>
      <c r="AB81" s="36"/>
      <c r="AC81" s="36">
        <f>Z81+AC80</f>
        <v>26834</v>
      </c>
      <c r="AD81" s="36"/>
      <c r="AE81" s="36"/>
      <c r="AF81" s="36">
        <f>AC81+AF80</f>
        <v>26834</v>
      </c>
      <c r="AG81" s="36"/>
      <c r="AH81" s="36"/>
      <c r="AI81" s="36">
        <f>AF81+AI80</f>
        <v>26834</v>
      </c>
      <c r="AJ81" s="36"/>
      <c r="AK81" s="36"/>
      <c r="AL81" s="36">
        <f>AI81+AL80</f>
        <v>26834</v>
      </c>
      <c r="AM81" s="36"/>
      <c r="AN81" s="80"/>
      <c r="AO81" s="82"/>
    </row>
    <row r="82" spans="1:41" ht="52.5" customHeight="1" x14ac:dyDescent="0.35">
      <c r="A82" s="67"/>
      <c r="B82" s="181" t="s">
        <v>119</v>
      </c>
      <c r="C82" s="182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81"/>
      <c r="AO82" s="81"/>
    </row>
    <row r="83" spans="1:41" ht="33.75" customHeight="1" x14ac:dyDescent="0.35">
      <c r="A83" s="68"/>
      <c r="B83" s="181" t="s">
        <v>145</v>
      </c>
      <c r="C83" s="182"/>
      <c r="D83" s="51"/>
      <c r="E83" s="51">
        <f>SUM(E77+E80+E82-E79)</f>
        <v>1008</v>
      </c>
      <c r="F83" s="51"/>
      <c r="G83" s="51"/>
      <c r="H83" s="51">
        <f t="shared" ref="H83" si="2">SUM(H77+H80+H82-H79)</f>
        <v>649</v>
      </c>
      <c r="I83" s="51"/>
      <c r="J83" s="51"/>
      <c r="K83" s="51">
        <f>SUM(K77+K80-K79)</f>
        <v>119</v>
      </c>
      <c r="L83" s="51"/>
      <c r="M83" s="51"/>
      <c r="N83" s="51">
        <f t="shared" ref="N83" si="3">SUM(N77+N80-N79)</f>
        <v>0</v>
      </c>
      <c r="O83" s="51"/>
      <c r="P83" s="51"/>
      <c r="Q83" s="51">
        <f t="shared" ref="Q83" si="4">SUM(Q77+Q80-Q79)</f>
        <v>0</v>
      </c>
      <c r="R83" s="51"/>
      <c r="S83" s="51"/>
      <c r="T83" s="51">
        <f t="shared" ref="T83" si="5">SUM(T77+T80-T79)</f>
        <v>0</v>
      </c>
      <c r="U83" s="51"/>
      <c r="V83" s="51"/>
      <c r="W83" s="51">
        <f t="shared" ref="W83" si="6">SUM(W77+W80-W79)</f>
        <v>0</v>
      </c>
      <c r="X83" s="51"/>
      <c r="Y83" s="51"/>
      <c r="Z83" s="51">
        <f t="shared" ref="Z83" si="7">SUM(Z77+Z80-Z79)</f>
        <v>0</v>
      </c>
      <c r="AA83" s="51"/>
      <c r="AB83" s="51"/>
      <c r="AC83" s="51">
        <f t="shared" ref="AC83" si="8">SUM(AC77+AC80-AC79)</f>
        <v>0</v>
      </c>
      <c r="AD83" s="51"/>
      <c r="AE83" s="51"/>
      <c r="AF83" s="51">
        <f>SUM(AF77+AF80-AF79)</f>
        <v>0</v>
      </c>
      <c r="AG83" s="51"/>
      <c r="AH83" s="51"/>
      <c r="AI83" s="51">
        <f t="shared" ref="AI83" si="9">SUM(AI77+AI80-AI79)</f>
        <v>0</v>
      </c>
      <c r="AJ83" s="51"/>
      <c r="AK83" s="51"/>
      <c r="AL83" s="51">
        <f t="shared" ref="AL83" si="10">SUM(AL77+AL80-AL79)</f>
        <v>0</v>
      </c>
      <c r="AM83" s="51"/>
      <c r="AN83" s="83"/>
      <c r="AO83" s="83"/>
    </row>
    <row r="84" spans="1:41" x14ac:dyDescent="0.3">
      <c r="A84" s="69"/>
      <c r="C84" s="70"/>
      <c r="P84" s="70"/>
      <c r="Q84" s="70"/>
      <c r="R84" s="70"/>
    </row>
    <row r="85" spans="1:41" x14ac:dyDescent="0.3">
      <c r="A85" s="69"/>
      <c r="C85" s="70"/>
    </row>
    <row r="86" spans="1:41" x14ac:dyDescent="0.3">
      <c r="A86" s="69"/>
      <c r="C86" s="70"/>
    </row>
  </sheetData>
  <sheetProtection selectLockedCells="1" selectUnlockedCells="1"/>
  <mergeCells count="26">
    <mergeCell ref="AN1:AN3"/>
    <mergeCell ref="AO1:AO3"/>
    <mergeCell ref="D2:F2"/>
    <mergeCell ref="G2:I2"/>
    <mergeCell ref="J2:L2"/>
    <mergeCell ref="M2:O2"/>
    <mergeCell ref="AK2:AM2"/>
    <mergeCell ref="S2:U2"/>
    <mergeCell ref="V2:X2"/>
    <mergeCell ref="Y2:AA2"/>
    <mergeCell ref="AB2:AD2"/>
    <mergeCell ref="AE2:AG2"/>
    <mergeCell ref="A77:A79"/>
    <mergeCell ref="B77:C77"/>
    <mergeCell ref="B78:C78"/>
    <mergeCell ref="B79:C79"/>
    <mergeCell ref="P2:R2"/>
    <mergeCell ref="A1:A3"/>
    <mergeCell ref="B1:B3"/>
    <mergeCell ref="C1:C3"/>
    <mergeCell ref="D1:AM1"/>
    <mergeCell ref="B80:C80"/>
    <mergeCell ref="B81:C81"/>
    <mergeCell ref="B82:C82"/>
    <mergeCell ref="B83:C83"/>
    <mergeCell ref="AH2:AJ2"/>
  </mergeCells>
  <pageMargins left="0.23622047244094491" right="3.937007874015748E-2" top="0.55118110236220474" bottom="0.55118110236220474" header="0.31496062992125984" footer="0.31496062992125984"/>
  <pageSetup paperSize="9" scale="75" orientation="landscape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37" workbookViewId="0">
      <selection activeCell="G61" sqref="G61"/>
    </sheetView>
  </sheetViews>
  <sheetFormatPr defaultRowHeight="15" x14ac:dyDescent="0.25"/>
  <cols>
    <col min="1" max="1" width="6.28515625" customWidth="1"/>
    <col min="2" max="2" width="20.7109375" customWidth="1"/>
    <col min="3" max="3" width="9.42578125" customWidth="1"/>
    <col min="4" max="4" width="7.5703125" customWidth="1"/>
    <col min="5" max="5" width="8.5703125" customWidth="1"/>
    <col min="6" max="6" width="6.7109375" customWidth="1"/>
    <col min="7" max="7" width="7.42578125" customWidth="1"/>
    <col min="8" max="8" width="5.5703125" customWidth="1"/>
    <col min="9" max="9" width="7" customWidth="1"/>
    <col min="10" max="10" width="6.28515625" customWidth="1"/>
    <col min="11" max="11" width="6.85546875" customWidth="1"/>
  </cols>
  <sheetData>
    <row r="1" spans="1:16" x14ac:dyDescent="0.25">
      <c r="A1" s="95" t="s">
        <v>0</v>
      </c>
      <c r="B1" s="95" t="s">
        <v>1</v>
      </c>
      <c r="C1" s="97" t="s">
        <v>2</v>
      </c>
      <c r="D1" s="99" t="s">
        <v>68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  <c r="P1" s="93" t="s">
        <v>10</v>
      </c>
    </row>
    <row r="2" spans="1:16" x14ac:dyDescent="0.25">
      <c r="A2" s="96"/>
      <c r="B2" s="96"/>
      <c r="C2" s="98"/>
      <c r="D2" s="13" t="s">
        <v>58</v>
      </c>
      <c r="E2" s="13" t="s">
        <v>59</v>
      </c>
      <c r="F2" s="13" t="s">
        <v>60</v>
      </c>
      <c r="G2" s="13" t="s">
        <v>55</v>
      </c>
      <c r="H2" s="13" t="s">
        <v>56</v>
      </c>
      <c r="I2" s="13" t="s">
        <v>57</v>
      </c>
      <c r="J2" s="2" t="s">
        <v>3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P2" s="94"/>
    </row>
    <row r="3" spans="1:16" x14ac:dyDescent="0.25">
      <c r="A3" s="3">
        <v>1</v>
      </c>
      <c r="B3" s="1" t="s">
        <v>9</v>
      </c>
      <c r="C3" s="12">
        <v>3</v>
      </c>
      <c r="D3" s="7"/>
      <c r="E3" s="7"/>
      <c r="F3" s="7"/>
      <c r="G3" s="7"/>
      <c r="H3" s="7">
        <v>0</v>
      </c>
      <c r="I3" s="7"/>
      <c r="J3" s="1">
        <v>7</v>
      </c>
      <c r="K3" s="1">
        <v>0</v>
      </c>
      <c r="L3" s="1"/>
      <c r="M3" s="1">
        <v>0</v>
      </c>
      <c r="N3" s="1"/>
      <c r="O3" s="1"/>
      <c r="P3" s="6">
        <f t="shared" ref="P3:P11" si="0">SUM(D3:O3)</f>
        <v>7</v>
      </c>
    </row>
    <row r="4" spans="1:16" x14ac:dyDescent="0.25">
      <c r="A4" s="4">
        <v>2</v>
      </c>
      <c r="B4" s="1" t="s">
        <v>11</v>
      </c>
      <c r="C4" s="12">
        <v>4</v>
      </c>
      <c r="D4" s="7"/>
      <c r="E4" s="7"/>
      <c r="F4" s="7"/>
      <c r="G4" s="7"/>
      <c r="H4" s="7">
        <v>31</v>
      </c>
      <c r="I4" s="7"/>
      <c r="J4" s="1">
        <v>37</v>
      </c>
      <c r="K4" s="1">
        <v>22</v>
      </c>
      <c r="L4" s="1"/>
      <c r="M4" s="1">
        <v>10</v>
      </c>
      <c r="N4" s="1"/>
      <c r="O4" s="1"/>
      <c r="P4" s="6">
        <f t="shared" si="0"/>
        <v>100</v>
      </c>
    </row>
    <row r="5" spans="1:16" x14ac:dyDescent="0.25">
      <c r="A5" s="4">
        <v>3</v>
      </c>
      <c r="B5" s="1" t="s">
        <v>52</v>
      </c>
      <c r="C5" s="12">
        <v>5</v>
      </c>
      <c r="D5" s="7"/>
      <c r="E5" s="7"/>
      <c r="F5" s="7"/>
      <c r="G5" s="7">
        <v>11</v>
      </c>
      <c r="H5" s="7"/>
      <c r="I5" s="7"/>
      <c r="J5" s="1"/>
      <c r="K5" s="1"/>
      <c r="L5" s="1"/>
      <c r="M5" s="1">
        <v>132</v>
      </c>
      <c r="N5" s="1"/>
      <c r="O5" s="1"/>
      <c r="P5" s="6">
        <f t="shared" si="0"/>
        <v>143</v>
      </c>
    </row>
    <row r="6" spans="1:16" x14ac:dyDescent="0.25">
      <c r="A6" s="4">
        <v>4</v>
      </c>
      <c r="B6" s="1" t="s">
        <v>12</v>
      </c>
      <c r="C6" s="12">
        <v>6</v>
      </c>
      <c r="D6" s="7"/>
      <c r="E6" s="7"/>
      <c r="F6" s="7"/>
      <c r="G6" s="7">
        <v>48</v>
      </c>
      <c r="H6" s="7"/>
      <c r="I6" s="7"/>
      <c r="J6" s="1">
        <v>116</v>
      </c>
      <c r="K6" s="1"/>
      <c r="L6" s="1"/>
      <c r="M6" s="1"/>
      <c r="N6" s="1"/>
      <c r="O6" s="1"/>
      <c r="P6" s="6">
        <f t="shared" si="0"/>
        <v>164</v>
      </c>
    </row>
    <row r="7" spans="1:16" x14ac:dyDescent="0.25">
      <c r="A7" s="4">
        <v>5</v>
      </c>
      <c r="B7" s="1" t="s">
        <v>13</v>
      </c>
      <c r="C7" s="12">
        <v>7</v>
      </c>
      <c r="D7" s="7"/>
      <c r="E7" s="7"/>
      <c r="F7" s="7"/>
      <c r="G7" s="7">
        <v>15</v>
      </c>
      <c r="H7" s="7">
        <v>0</v>
      </c>
      <c r="I7" s="7">
        <v>20</v>
      </c>
      <c r="J7" s="1">
        <v>35</v>
      </c>
      <c r="K7" s="1">
        <v>81</v>
      </c>
      <c r="L7" s="1">
        <v>13</v>
      </c>
      <c r="M7" s="1">
        <v>8</v>
      </c>
      <c r="N7" s="1"/>
      <c r="O7" s="1"/>
      <c r="P7" s="6">
        <f t="shared" si="0"/>
        <v>172</v>
      </c>
    </row>
    <row r="8" spans="1:16" x14ac:dyDescent="0.25">
      <c r="A8" s="4">
        <v>6</v>
      </c>
      <c r="B8" s="1" t="s">
        <v>14</v>
      </c>
      <c r="C8" s="12">
        <v>8</v>
      </c>
      <c r="D8" s="7"/>
      <c r="E8" s="7">
        <v>60</v>
      </c>
      <c r="F8" s="7">
        <v>80</v>
      </c>
      <c r="G8" s="7">
        <v>100</v>
      </c>
      <c r="H8" s="7">
        <v>65</v>
      </c>
      <c r="I8" s="7">
        <v>45</v>
      </c>
      <c r="J8" s="1">
        <v>29</v>
      </c>
      <c r="K8" s="1">
        <v>120</v>
      </c>
      <c r="L8" s="1">
        <v>15</v>
      </c>
      <c r="M8" s="1">
        <v>71</v>
      </c>
      <c r="N8" s="1">
        <v>55</v>
      </c>
      <c r="O8" s="1"/>
      <c r="P8" s="6">
        <f t="shared" si="0"/>
        <v>640</v>
      </c>
    </row>
    <row r="9" spans="1:16" x14ac:dyDescent="0.25">
      <c r="A9" s="4">
        <v>7</v>
      </c>
      <c r="B9" s="1" t="s">
        <v>15</v>
      </c>
      <c r="C9" s="12">
        <v>11</v>
      </c>
      <c r="D9" s="7"/>
      <c r="E9" s="7"/>
      <c r="F9" s="7"/>
      <c r="G9" s="7">
        <v>0</v>
      </c>
      <c r="H9" s="7"/>
      <c r="I9" s="7"/>
      <c r="J9" s="1"/>
      <c r="K9" s="1"/>
      <c r="L9" s="1"/>
      <c r="M9" s="1"/>
      <c r="N9" s="1"/>
      <c r="O9" s="1"/>
      <c r="P9" s="6">
        <f t="shared" si="0"/>
        <v>0</v>
      </c>
    </row>
    <row r="10" spans="1:16" x14ac:dyDescent="0.25">
      <c r="A10" s="4">
        <v>8</v>
      </c>
      <c r="B10" s="1" t="s">
        <v>16</v>
      </c>
      <c r="C10" s="12">
        <v>13</v>
      </c>
      <c r="D10" s="7"/>
      <c r="E10" s="7"/>
      <c r="F10" s="7"/>
      <c r="G10" s="7">
        <v>0</v>
      </c>
      <c r="H10" s="7">
        <v>34</v>
      </c>
      <c r="I10" s="7"/>
      <c r="J10" s="1">
        <v>150</v>
      </c>
      <c r="K10" s="1">
        <v>23</v>
      </c>
      <c r="L10" s="1"/>
      <c r="M10" s="1"/>
      <c r="N10" s="1">
        <v>50</v>
      </c>
      <c r="O10" s="1"/>
      <c r="P10" s="6">
        <f t="shared" si="0"/>
        <v>257</v>
      </c>
    </row>
    <row r="11" spans="1:16" x14ac:dyDescent="0.25">
      <c r="A11" s="4">
        <v>9</v>
      </c>
      <c r="B11" s="1" t="s">
        <v>17</v>
      </c>
      <c r="C11" s="12">
        <v>14</v>
      </c>
      <c r="D11" s="7"/>
      <c r="E11" s="7"/>
      <c r="F11" s="7"/>
      <c r="G11" s="7"/>
      <c r="H11" s="7">
        <v>31</v>
      </c>
      <c r="I11" s="7">
        <v>35</v>
      </c>
      <c r="J11" s="1">
        <v>47</v>
      </c>
      <c r="K11" s="1">
        <v>40</v>
      </c>
      <c r="L11" s="1">
        <v>10</v>
      </c>
      <c r="M11" s="1"/>
      <c r="N11" s="1"/>
      <c r="O11" s="1"/>
      <c r="P11" s="6">
        <f t="shared" si="0"/>
        <v>163</v>
      </c>
    </row>
    <row r="12" spans="1:16" x14ac:dyDescent="0.25">
      <c r="A12" s="4">
        <v>10</v>
      </c>
      <c r="B12" s="1"/>
      <c r="C12" s="12">
        <v>15</v>
      </c>
      <c r="D12" s="7"/>
      <c r="E12" s="7"/>
      <c r="F12" s="7"/>
      <c r="G12" s="7"/>
      <c r="H12" s="7"/>
      <c r="I12" s="7"/>
      <c r="J12" s="1"/>
      <c r="K12" s="1"/>
      <c r="L12" s="1"/>
      <c r="M12" s="1"/>
      <c r="N12" s="1"/>
      <c r="O12" s="1"/>
      <c r="P12" s="6"/>
    </row>
    <row r="13" spans="1:16" x14ac:dyDescent="0.25">
      <c r="A13" s="4">
        <v>11</v>
      </c>
      <c r="B13" s="1" t="s">
        <v>18</v>
      </c>
      <c r="C13" s="12">
        <v>16</v>
      </c>
      <c r="D13" s="7"/>
      <c r="E13" s="7"/>
      <c r="F13" s="7"/>
      <c r="G13" s="7"/>
      <c r="H13" s="7">
        <v>0</v>
      </c>
      <c r="I13" s="7">
        <v>0</v>
      </c>
      <c r="J13" s="1">
        <v>0</v>
      </c>
      <c r="K13" s="1">
        <v>0</v>
      </c>
      <c r="L13" s="1"/>
      <c r="M13" s="1"/>
      <c r="N13" s="1"/>
      <c r="O13" s="1"/>
      <c r="P13" s="6">
        <f t="shared" ref="P13:P52" si="1">SUM(D13:O13)</f>
        <v>0</v>
      </c>
    </row>
    <row r="14" spans="1:16" x14ac:dyDescent="0.25">
      <c r="A14" s="4">
        <v>12</v>
      </c>
      <c r="B14" s="1" t="s">
        <v>62</v>
      </c>
      <c r="C14" s="12">
        <v>17</v>
      </c>
      <c r="D14" s="7"/>
      <c r="E14" s="7"/>
      <c r="F14" s="7"/>
      <c r="G14" s="7">
        <v>619</v>
      </c>
      <c r="H14" s="7">
        <v>0</v>
      </c>
      <c r="I14" s="7">
        <v>0</v>
      </c>
      <c r="J14" s="1">
        <v>0</v>
      </c>
      <c r="K14" s="1">
        <v>0</v>
      </c>
      <c r="L14" s="1">
        <v>0</v>
      </c>
      <c r="M14" s="1">
        <v>0</v>
      </c>
      <c r="N14" s="1"/>
      <c r="O14" s="1"/>
      <c r="P14" s="6">
        <f t="shared" si="1"/>
        <v>619</v>
      </c>
    </row>
    <row r="15" spans="1:16" x14ac:dyDescent="0.25">
      <c r="A15" s="4">
        <v>13</v>
      </c>
      <c r="B15" s="1" t="s">
        <v>54</v>
      </c>
      <c r="C15" s="12">
        <v>19</v>
      </c>
      <c r="D15" s="7"/>
      <c r="E15" s="7"/>
      <c r="F15" s="7"/>
      <c r="G15" s="7">
        <v>0</v>
      </c>
      <c r="H15" s="7"/>
      <c r="I15" s="7">
        <v>50</v>
      </c>
      <c r="J15" s="1">
        <v>100</v>
      </c>
      <c r="K15" s="1"/>
      <c r="L15" s="1"/>
      <c r="M15" s="1"/>
      <c r="N15" s="1">
        <v>300</v>
      </c>
      <c r="O15" s="1"/>
      <c r="P15" s="6">
        <f t="shared" si="1"/>
        <v>450</v>
      </c>
    </row>
    <row r="16" spans="1:16" x14ac:dyDescent="0.25">
      <c r="A16" s="4">
        <v>14</v>
      </c>
      <c r="B16" s="1" t="s">
        <v>53</v>
      </c>
      <c r="C16" s="12">
        <v>19</v>
      </c>
      <c r="D16" s="7"/>
      <c r="E16" s="7"/>
      <c r="F16" s="7"/>
      <c r="G16" s="7">
        <v>500</v>
      </c>
      <c r="H16" s="7"/>
      <c r="I16" s="7">
        <v>100</v>
      </c>
      <c r="J16" s="1">
        <v>100</v>
      </c>
      <c r="K16" s="1"/>
      <c r="L16" s="1"/>
      <c r="M16" s="1"/>
      <c r="N16" s="1">
        <v>900</v>
      </c>
      <c r="O16" s="1"/>
      <c r="P16" s="6">
        <f>SUM(D16:O16)</f>
        <v>1600</v>
      </c>
    </row>
    <row r="17" spans="1:16" x14ac:dyDescent="0.25">
      <c r="A17" s="4">
        <v>15</v>
      </c>
      <c r="B17" s="1" t="s">
        <v>19</v>
      </c>
      <c r="C17" s="12">
        <v>22</v>
      </c>
      <c r="D17" s="7"/>
      <c r="E17" s="7"/>
      <c r="F17" s="7"/>
      <c r="G17" s="7">
        <v>10</v>
      </c>
      <c r="H17" s="7"/>
      <c r="I17" s="7"/>
      <c r="J17" s="1"/>
      <c r="K17" s="1">
        <v>115</v>
      </c>
      <c r="L17" s="1"/>
      <c r="M17" s="1"/>
      <c r="N17" s="1"/>
      <c r="O17" s="1"/>
      <c r="P17" s="6">
        <f t="shared" si="1"/>
        <v>125</v>
      </c>
    </row>
    <row r="18" spans="1:16" x14ac:dyDescent="0.25">
      <c r="A18" s="4">
        <v>16</v>
      </c>
      <c r="B18" s="1" t="s">
        <v>93</v>
      </c>
      <c r="C18" s="12">
        <v>23</v>
      </c>
      <c r="D18" s="7"/>
      <c r="E18" s="7"/>
      <c r="F18" s="7"/>
      <c r="G18" s="7"/>
      <c r="H18" s="7"/>
      <c r="I18" s="7"/>
      <c r="J18" s="1"/>
      <c r="K18" s="1"/>
      <c r="L18" s="1"/>
      <c r="M18" s="1"/>
      <c r="N18" s="1"/>
      <c r="O18" s="1"/>
      <c r="P18" s="6">
        <f>SUM(D18:O18)</f>
        <v>0</v>
      </c>
    </row>
    <row r="19" spans="1:16" x14ac:dyDescent="0.25">
      <c r="A19" s="4">
        <v>17</v>
      </c>
      <c r="B19" s="1" t="s">
        <v>20</v>
      </c>
      <c r="C19" s="12">
        <v>25</v>
      </c>
      <c r="D19" s="7"/>
      <c r="E19" s="7"/>
      <c r="F19" s="7"/>
      <c r="G19" s="7">
        <v>30</v>
      </c>
      <c r="H19" s="7"/>
      <c r="I19" s="7"/>
      <c r="J19" s="1"/>
      <c r="K19" s="1">
        <v>80</v>
      </c>
      <c r="L19" s="1"/>
      <c r="M19" s="1"/>
      <c r="N19" s="1"/>
      <c r="O19" s="1"/>
      <c r="P19" s="6">
        <f t="shared" si="1"/>
        <v>110</v>
      </c>
    </row>
    <row r="20" spans="1:16" x14ac:dyDescent="0.25">
      <c r="A20" s="4">
        <v>18</v>
      </c>
      <c r="B20" s="1" t="s">
        <v>21</v>
      </c>
      <c r="C20" s="12">
        <v>27</v>
      </c>
      <c r="D20" s="7"/>
      <c r="E20" s="7"/>
      <c r="F20" s="7"/>
      <c r="G20" s="7"/>
      <c r="H20" s="7">
        <v>16</v>
      </c>
      <c r="I20" s="7"/>
      <c r="J20" s="1"/>
      <c r="K20" s="1"/>
      <c r="L20" s="1">
        <v>20</v>
      </c>
      <c r="M20" s="1"/>
      <c r="N20" s="1"/>
      <c r="O20" s="1"/>
      <c r="P20" s="6">
        <f t="shared" si="1"/>
        <v>36</v>
      </c>
    </row>
    <row r="21" spans="1:16" x14ac:dyDescent="0.25">
      <c r="A21" s="4">
        <v>19</v>
      </c>
      <c r="B21" s="1" t="s">
        <v>22</v>
      </c>
      <c r="C21" s="12">
        <v>37</v>
      </c>
      <c r="D21" s="7"/>
      <c r="E21" s="7"/>
      <c r="F21" s="7"/>
      <c r="G21" s="7"/>
      <c r="H21" s="7"/>
      <c r="I21" s="7"/>
      <c r="J21" s="1"/>
      <c r="K21" s="1">
        <v>20</v>
      </c>
      <c r="L21" s="1">
        <v>14</v>
      </c>
      <c r="M21" s="1"/>
      <c r="N21" s="1">
        <v>52</v>
      </c>
      <c r="O21" s="1"/>
      <c r="P21" s="6">
        <f t="shared" si="1"/>
        <v>86</v>
      </c>
    </row>
    <row r="22" spans="1:16" x14ac:dyDescent="0.25">
      <c r="A22" s="4">
        <v>20</v>
      </c>
      <c r="B22" s="1" t="s">
        <v>23</v>
      </c>
      <c r="C22" s="12">
        <v>34</v>
      </c>
      <c r="D22" s="7"/>
      <c r="E22" s="7"/>
      <c r="F22" s="7"/>
      <c r="G22" s="7">
        <v>50</v>
      </c>
      <c r="H22" s="7"/>
      <c r="I22" s="7"/>
      <c r="J22" s="1">
        <v>24</v>
      </c>
      <c r="K22" s="1"/>
      <c r="L22" s="1"/>
      <c r="M22" s="1"/>
      <c r="N22" s="1"/>
      <c r="O22" s="1"/>
      <c r="P22" s="6">
        <f t="shared" si="1"/>
        <v>74</v>
      </c>
    </row>
    <row r="23" spans="1:16" x14ac:dyDescent="0.25">
      <c r="A23" s="4">
        <v>21</v>
      </c>
      <c r="B23" s="1" t="s">
        <v>65</v>
      </c>
      <c r="C23" s="12">
        <v>39</v>
      </c>
      <c r="D23" s="7"/>
      <c r="E23" s="7"/>
      <c r="F23" s="7"/>
      <c r="G23" s="7"/>
      <c r="H23" s="7"/>
      <c r="I23" s="7"/>
      <c r="J23" s="1">
        <v>231</v>
      </c>
      <c r="K23" s="1"/>
      <c r="L23" s="1"/>
      <c r="M23" s="1"/>
      <c r="N23" s="1"/>
      <c r="O23" s="1"/>
      <c r="P23" s="6">
        <f>SUM(D23:O23)</f>
        <v>231</v>
      </c>
    </row>
    <row r="24" spans="1:16" x14ac:dyDescent="0.25">
      <c r="A24" s="4">
        <v>22</v>
      </c>
      <c r="B24" s="1" t="s">
        <v>61</v>
      </c>
      <c r="C24" s="12">
        <v>40</v>
      </c>
      <c r="D24" s="7"/>
      <c r="E24" s="7"/>
      <c r="F24" s="7"/>
      <c r="G24" s="7">
        <v>75</v>
      </c>
      <c r="H24" s="7"/>
      <c r="I24" s="7"/>
      <c r="J24" s="1"/>
      <c r="K24" s="1"/>
      <c r="L24" s="1">
        <v>242</v>
      </c>
      <c r="M24" s="1">
        <v>100</v>
      </c>
      <c r="N24" s="1"/>
      <c r="O24" s="1"/>
      <c r="P24" s="6">
        <f>SUM(D24:O24)</f>
        <v>417</v>
      </c>
    </row>
    <row r="25" spans="1:16" x14ac:dyDescent="0.25">
      <c r="A25" s="4">
        <v>23</v>
      </c>
      <c r="B25" s="1" t="s">
        <v>24</v>
      </c>
      <c r="C25" s="12">
        <v>42</v>
      </c>
      <c r="D25" s="7"/>
      <c r="E25" s="7"/>
      <c r="F25" s="7"/>
      <c r="G25" s="7">
        <v>21</v>
      </c>
      <c r="H25" s="7"/>
      <c r="I25" s="7"/>
      <c r="J25" s="1">
        <v>164</v>
      </c>
      <c r="K25" s="1"/>
      <c r="L25" s="1">
        <v>200</v>
      </c>
      <c r="M25" s="1">
        <v>250</v>
      </c>
      <c r="N25" s="1"/>
      <c r="O25" s="1"/>
      <c r="P25" s="6">
        <f t="shared" si="1"/>
        <v>635</v>
      </c>
    </row>
    <row r="26" spans="1:16" x14ac:dyDescent="0.25">
      <c r="A26" s="4">
        <v>24</v>
      </c>
      <c r="B26" s="1" t="s">
        <v>25</v>
      </c>
      <c r="C26" s="12">
        <v>43</v>
      </c>
      <c r="D26" s="7"/>
      <c r="E26" s="7"/>
      <c r="F26" s="7"/>
      <c r="G26" s="7">
        <v>50</v>
      </c>
      <c r="H26" s="7"/>
      <c r="I26" s="7">
        <v>60</v>
      </c>
      <c r="J26" s="1">
        <v>100</v>
      </c>
      <c r="K26" s="1"/>
      <c r="L26" s="1">
        <v>96</v>
      </c>
      <c r="M26" s="1"/>
      <c r="N26" s="1"/>
      <c r="O26" s="1"/>
      <c r="P26" s="6">
        <f t="shared" si="1"/>
        <v>306</v>
      </c>
    </row>
    <row r="27" spans="1:16" x14ac:dyDescent="0.25">
      <c r="A27" s="4">
        <v>25</v>
      </c>
      <c r="B27" s="1" t="s">
        <v>26</v>
      </c>
      <c r="C27" s="12">
        <v>44</v>
      </c>
      <c r="D27" s="7"/>
      <c r="E27" s="7"/>
      <c r="F27" s="7"/>
      <c r="G27" s="7">
        <v>130</v>
      </c>
      <c r="H27" s="7">
        <v>100</v>
      </c>
      <c r="I27" s="7"/>
      <c r="J27" s="1"/>
      <c r="K27" s="1">
        <v>30</v>
      </c>
      <c r="L27" s="1">
        <v>42</v>
      </c>
      <c r="M27" s="1">
        <v>45</v>
      </c>
      <c r="N27" s="1">
        <v>23</v>
      </c>
      <c r="O27" s="1"/>
      <c r="P27" s="6">
        <f t="shared" si="1"/>
        <v>370</v>
      </c>
    </row>
    <row r="28" spans="1:16" x14ac:dyDescent="0.25">
      <c r="A28" s="4">
        <v>26</v>
      </c>
      <c r="B28" s="1" t="s">
        <v>27</v>
      </c>
      <c r="C28" s="12">
        <v>47</v>
      </c>
      <c r="D28" s="7"/>
      <c r="E28" s="7"/>
      <c r="F28" s="7"/>
      <c r="G28" s="7"/>
      <c r="H28" s="7">
        <v>30</v>
      </c>
      <c r="I28" s="7">
        <v>120</v>
      </c>
      <c r="J28" s="1"/>
      <c r="K28" s="1"/>
      <c r="L28" s="1"/>
      <c r="M28" s="1">
        <v>80</v>
      </c>
      <c r="N28" s="1"/>
      <c r="O28" s="1"/>
      <c r="P28" s="6">
        <f t="shared" si="1"/>
        <v>230</v>
      </c>
    </row>
    <row r="29" spans="1:16" x14ac:dyDescent="0.25">
      <c r="A29" s="4">
        <v>27</v>
      </c>
      <c r="B29" s="1" t="s">
        <v>28</v>
      </c>
      <c r="C29" s="12">
        <v>50</v>
      </c>
      <c r="D29" s="7"/>
      <c r="E29" s="7"/>
      <c r="F29" s="7"/>
      <c r="G29" s="7"/>
      <c r="H29" s="7">
        <v>74</v>
      </c>
      <c r="I29" s="7"/>
      <c r="J29" s="1"/>
      <c r="K29" s="1"/>
      <c r="L29" s="1"/>
      <c r="M29" s="1"/>
      <c r="N29" s="1"/>
      <c r="O29" s="1"/>
      <c r="P29" s="6">
        <f t="shared" si="1"/>
        <v>74</v>
      </c>
    </row>
    <row r="30" spans="1:16" x14ac:dyDescent="0.25">
      <c r="A30" s="4">
        <v>28</v>
      </c>
      <c r="B30" s="1" t="s">
        <v>66</v>
      </c>
      <c r="C30" s="12">
        <v>51</v>
      </c>
      <c r="D30" s="7"/>
      <c r="E30" s="7"/>
      <c r="F30" s="7">
        <v>50</v>
      </c>
      <c r="G30" s="7"/>
      <c r="H30" s="7">
        <v>100</v>
      </c>
      <c r="I30" s="7"/>
      <c r="J30" s="1">
        <v>50</v>
      </c>
      <c r="K30" s="1">
        <v>100</v>
      </c>
      <c r="L30" s="1"/>
      <c r="M30" s="1">
        <v>29</v>
      </c>
      <c r="N30" s="1"/>
      <c r="O30" s="1"/>
      <c r="P30" s="6">
        <f>SUM(D30:O30)</f>
        <v>329</v>
      </c>
    </row>
    <row r="31" spans="1:16" x14ac:dyDescent="0.25">
      <c r="A31" s="4">
        <v>29</v>
      </c>
      <c r="B31" s="1" t="s">
        <v>29</v>
      </c>
      <c r="C31" s="12">
        <v>53</v>
      </c>
      <c r="D31" s="7"/>
      <c r="E31" s="7"/>
      <c r="F31" s="7"/>
      <c r="G31" s="7"/>
      <c r="H31" s="7">
        <v>60</v>
      </c>
      <c r="I31" s="7"/>
      <c r="J31" s="1">
        <v>50</v>
      </c>
      <c r="K31" s="1"/>
      <c r="L31" s="1"/>
      <c r="M31" s="1"/>
      <c r="N31" s="1"/>
      <c r="O31" s="1"/>
      <c r="P31" s="6">
        <f t="shared" si="1"/>
        <v>110</v>
      </c>
    </row>
    <row r="32" spans="1:16" x14ac:dyDescent="0.25">
      <c r="A32" s="4">
        <v>30</v>
      </c>
      <c r="B32" s="1" t="s">
        <v>30</v>
      </c>
      <c r="C32" s="12">
        <v>55</v>
      </c>
      <c r="D32" s="7"/>
      <c r="E32" s="7"/>
      <c r="F32" s="7"/>
      <c r="G32" s="7">
        <v>50</v>
      </c>
      <c r="H32" s="7"/>
      <c r="I32" s="7"/>
      <c r="J32" s="1"/>
      <c r="K32" s="1"/>
      <c r="L32" s="1"/>
      <c r="M32" s="1"/>
      <c r="N32" s="1"/>
      <c r="O32" s="1"/>
      <c r="P32" s="6">
        <f t="shared" si="1"/>
        <v>50</v>
      </c>
    </row>
    <row r="33" spans="1:16" x14ac:dyDescent="0.25">
      <c r="A33" s="4">
        <v>31</v>
      </c>
      <c r="B33" s="1" t="s">
        <v>31</v>
      </c>
      <c r="C33" s="12">
        <v>57</v>
      </c>
      <c r="D33" s="7"/>
      <c r="E33" s="7"/>
      <c r="F33" s="7"/>
      <c r="G33" s="7"/>
      <c r="H33" s="7">
        <v>80</v>
      </c>
      <c r="I33" s="7"/>
      <c r="J33" s="1"/>
      <c r="K33" s="1"/>
      <c r="L33" s="1">
        <v>150</v>
      </c>
      <c r="M33" s="1"/>
      <c r="N33" s="1"/>
      <c r="O33" s="1"/>
      <c r="P33" s="6">
        <f t="shared" si="1"/>
        <v>230</v>
      </c>
    </row>
    <row r="34" spans="1:16" x14ac:dyDescent="0.25">
      <c r="A34" s="4">
        <v>32</v>
      </c>
      <c r="B34" s="1" t="s">
        <v>32</v>
      </c>
      <c r="C34" s="12">
        <v>58</v>
      </c>
      <c r="D34" s="7"/>
      <c r="E34" s="7"/>
      <c r="F34" s="7"/>
      <c r="G34" s="7">
        <v>15</v>
      </c>
      <c r="H34" s="7"/>
      <c r="I34" s="7">
        <v>48</v>
      </c>
      <c r="J34" s="1"/>
      <c r="K34" s="1"/>
      <c r="L34" s="1">
        <v>57</v>
      </c>
      <c r="M34" s="1"/>
      <c r="N34" s="1"/>
      <c r="O34" s="1"/>
      <c r="P34" s="6">
        <f t="shared" si="1"/>
        <v>120</v>
      </c>
    </row>
    <row r="35" spans="1:16" x14ac:dyDescent="0.25">
      <c r="A35" s="4">
        <v>33</v>
      </c>
      <c r="B35" s="1" t="s">
        <v>33</v>
      </c>
      <c r="C35" s="12">
        <v>67</v>
      </c>
      <c r="D35" s="7"/>
      <c r="E35" s="7"/>
      <c r="F35" s="7"/>
      <c r="G35" s="7"/>
      <c r="H35" s="7">
        <v>50</v>
      </c>
      <c r="I35" s="7"/>
      <c r="J35" s="1">
        <v>100</v>
      </c>
      <c r="K35" s="1">
        <v>100</v>
      </c>
      <c r="L35" s="1">
        <v>200</v>
      </c>
      <c r="M35" s="1"/>
      <c r="N35" s="1">
        <v>50</v>
      </c>
      <c r="O35" s="1"/>
      <c r="P35" s="6">
        <f t="shared" si="1"/>
        <v>500</v>
      </c>
    </row>
    <row r="36" spans="1:16" x14ac:dyDescent="0.25">
      <c r="A36" s="4">
        <v>34</v>
      </c>
      <c r="B36" s="7" t="s">
        <v>34</v>
      </c>
      <c r="C36" s="12">
        <v>70</v>
      </c>
      <c r="D36" s="7"/>
      <c r="E36" s="7"/>
      <c r="F36" s="7"/>
      <c r="G36" s="7"/>
      <c r="H36" s="7">
        <v>87</v>
      </c>
      <c r="I36" s="7"/>
      <c r="J36" s="1"/>
      <c r="K36" s="1">
        <v>47</v>
      </c>
      <c r="L36" s="1"/>
      <c r="M36" s="1"/>
      <c r="N36" s="1"/>
      <c r="O36" s="1"/>
      <c r="P36" s="6">
        <f t="shared" si="1"/>
        <v>134</v>
      </c>
    </row>
    <row r="37" spans="1:16" x14ac:dyDescent="0.25">
      <c r="A37" s="4">
        <v>35</v>
      </c>
      <c r="B37" s="1" t="s">
        <v>35</v>
      </c>
      <c r="C37" s="12">
        <v>71</v>
      </c>
      <c r="D37" s="7"/>
      <c r="E37" s="7"/>
      <c r="F37" s="7"/>
      <c r="G37" s="7">
        <v>349</v>
      </c>
      <c r="H37" s="7"/>
      <c r="I37" s="7">
        <v>100</v>
      </c>
      <c r="J37" s="1"/>
      <c r="K37" s="1"/>
      <c r="L37" s="1"/>
      <c r="M37" s="1"/>
      <c r="N37" s="1"/>
      <c r="O37" s="1"/>
      <c r="P37" s="6">
        <f t="shared" si="1"/>
        <v>449</v>
      </c>
    </row>
    <row r="38" spans="1:16" x14ac:dyDescent="0.25">
      <c r="A38" s="4">
        <v>36</v>
      </c>
      <c r="B38" s="1" t="s">
        <v>36</v>
      </c>
      <c r="C38" s="12">
        <v>74</v>
      </c>
      <c r="D38" s="7"/>
      <c r="E38" s="7"/>
      <c r="F38" s="7"/>
      <c r="G38" s="7"/>
      <c r="H38" s="7">
        <v>78</v>
      </c>
      <c r="I38" s="7"/>
      <c r="J38" s="1"/>
      <c r="K38" s="1">
        <v>250</v>
      </c>
      <c r="L38" s="1"/>
      <c r="M38" s="1"/>
      <c r="N38" s="1"/>
      <c r="O38" s="1"/>
      <c r="P38" s="6">
        <f t="shared" si="1"/>
        <v>328</v>
      </c>
    </row>
    <row r="39" spans="1:16" x14ac:dyDescent="0.25">
      <c r="A39" s="4">
        <v>37</v>
      </c>
      <c r="B39" s="1" t="s">
        <v>37</v>
      </c>
      <c r="C39" s="12">
        <v>75</v>
      </c>
      <c r="D39" s="7"/>
      <c r="E39" s="7"/>
      <c r="F39" s="7"/>
      <c r="G39" s="7">
        <v>199</v>
      </c>
      <c r="H39" s="7"/>
      <c r="I39" s="7"/>
      <c r="J39" s="1"/>
      <c r="K39" s="1">
        <v>178</v>
      </c>
      <c r="L39" s="1">
        <v>16</v>
      </c>
      <c r="M39" s="1"/>
      <c r="N39" s="1"/>
      <c r="O39" s="1"/>
      <c r="P39" s="6">
        <f t="shared" si="1"/>
        <v>393</v>
      </c>
    </row>
    <row r="40" spans="1:16" x14ac:dyDescent="0.25">
      <c r="A40" s="8">
        <v>38</v>
      </c>
      <c r="B40" s="7" t="s">
        <v>38</v>
      </c>
      <c r="C40" s="12">
        <v>79</v>
      </c>
      <c r="D40" s="7"/>
      <c r="E40" s="7"/>
      <c r="F40" s="7"/>
      <c r="G40" s="7"/>
      <c r="H40" s="7">
        <v>40</v>
      </c>
      <c r="I40" s="7"/>
      <c r="J40" s="1"/>
      <c r="K40" s="1"/>
      <c r="L40" s="1"/>
      <c r="M40" s="1"/>
      <c r="N40" s="1"/>
      <c r="O40" s="1"/>
      <c r="P40" s="6">
        <f t="shared" si="1"/>
        <v>40</v>
      </c>
    </row>
    <row r="41" spans="1:16" x14ac:dyDescent="0.25">
      <c r="A41" s="4">
        <v>39</v>
      </c>
      <c r="B41" s="1" t="s">
        <v>39</v>
      </c>
      <c r="C41" s="12">
        <v>80</v>
      </c>
      <c r="D41" s="7"/>
      <c r="E41" s="7">
        <v>300</v>
      </c>
      <c r="F41" s="7"/>
      <c r="G41" s="7"/>
      <c r="H41" s="7">
        <v>0</v>
      </c>
      <c r="I41" s="7"/>
      <c r="J41" s="1"/>
      <c r="K41" s="1"/>
      <c r="L41" s="1">
        <v>100</v>
      </c>
      <c r="M41" s="1"/>
      <c r="N41" s="1">
        <v>200</v>
      </c>
      <c r="O41" s="1"/>
      <c r="P41" s="6">
        <f t="shared" si="1"/>
        <v>600</v>
      </c>
    </row>
    <row r="42" spans="1:16" x14ac:dyDescent="0.25">
      <c r="A42" s="4">
        <v>40</v>
      </c>
      <c r="B42" s="1" t="s">
        <v>40</v>
      </c>
      <c r="C42" s="12">
        <v>81</v>
      </c>
      <c r="D42" s="7"/>
      <c r="E42" s="7"/>
      <c r="F42" s="7"/>
      <c r="G42" s="7"/>
      <c r="H42" s="7">
        <v>100</v>
      </c>
      <c r="I42" s="7">
        <v>23</v>
      </c>
      <c r="J42" s="1">
        <v>64</v>
      </c>
      <c r="K42" s="1">
        <v>57</v>
      </c>
      <c r="L42" s="1">
        <v>60</v>
      </c>
      <c r="M42" s="1"/>
      <c r="N42" s="1">
        <v>30</v>
      </c>
      <c r="O42" s="1"/>
      <c r="P42" s="6">
        <f t="shared" si="1"/>
        <v>334</v>
      </c>
    </row>
    <row r="43" spans="1:16" x14ac:dyDescent="0.25">
      <c r="A43" s="4">
        <v>41</v>
      </c>
      <c r="B43" s="1" t="s">
        <v>41</v>
      </c>
      <c r="C43" s="12">
        <v>82</v>
      </c>
      <c r="D43" s="7"/>
      <c r="E43" s="7"/>
      <c r="F43" s="7"/>
      <c r="G43" s="7"/>
      <c r="H43" s="7">
        <v>60</v>
      </c>
      <c r="I43" s="7"/>
      <c r="J43" s="1"/>
      <c r="K43" s="1"/>
      <c r="L43" s="1"/>
      <c r="M43" s="1">
        <v>170</v>
      </c>
      <c r="N43" s="1"/>
      <c r="O43" s="1"/>
      <c r="P43" s="6">
        <f t="shared" si="1"/>
        <v>230</v>
      </c>
    </row>
    <row r="44" spans="1:16" x14ac:dyDescent="0.25">
      <c r="A44" s="4">
        <v>42</v>
      </c>
      <c r="B44" s="1" t="s">
        <v>42</v>
      </c>
      <c r="C44" s="12">
        <v>83</v>
      </c>
      <c r="D44" s="7"/>
      <c r="E44" s="7"/>
      <c r="F44" s="7"/>
      <c r="G44" s="7"/>
      <c r="H44" s="7">
        <v>72</v>
      </c>
      <c r="I44" s="7"/>
      <c r="J44" s="1"/>
      <c r="K44" s="1"/>
      <c r="L44" s="1"/>
      <c r="M44" s="1">
        <v>20</v>
      </c>
      <c r="N44" s="1"/>
      <c r="O44" s="1"/>
      <c r="P44" s="6">
        <f t="shared" si="1"/>
        <v>92</v>
      </c>
    </row>
    <row r="45" spans="1:16" x14ac:dyDescent="0.25">
      <c r="A45" s="4">
        <v>43</v>
      </c>
      <c r="B45" s="1" t="s">
        <v>90</v>
      </c>
      <c r="C45" s="12">
        <v>85</v>
      </c>
      <c r="D45" s="7"/>
      <c r="E45" s="7"/>
      <c r="F45" s="7"/>
      <c r="G45" s="7"/>
      <c r="H45" s="7">
        <v>10</v>
      </c>
      <c r="I45" s="7"/>
      <c r="J45" s="1">
        <v>100</v>
      </c>
      <c r="K45" s="1">
        <v>45</v>
      </c>
      <c r="L45" s="1"/>
      <c r="M45" s="1">
        <v>40</v>
      </c>
      <c r="N45" s="1"/>
      <c r="O45" s="1"/>
      <c r="P45" s="6">
        <f>SUM(D45:O45)</f>
        <v>195</v>
      </c>
    </row>
    <row r="46" spans="1:16" x14ac:dyDescent="0.25">
      <c r="A46" s="4">
        <v>44</v>
      </c>
      <c r="B46" s="1" t="s">
        <v>43</v>
      </c>
      <c r="C46" s="12">
        <v>86</v>
      </c>
      <c r="D46" s="7"/>
      <c r="E46" s="7"/>
      <c r="F46" s="7"/>
      <c r="G46" s="7"/>
      <c r="H46" s="7">
        <v>50</v>
      </c>
      <c r="I46" s="7"/>
      <c r="J46" s="1"/>
      <c r="K46" s="1"/>
      <c r="L46" s="1"/>
      <c r="M46" s="1">
        <v>150</v>
      </c>
      <c r="N46" s="1"/>
      <c r="O46" s="1"/>
      <c r="P46" s="6">
        <f t="shared" si="1"/>
        <v>200</v>
      </c>
    </row>
    <row r="47" spans="1:16" x14ac:dyDescent="0.25">
      <c r="A47" s="4">
        <v>45</v>
      </c>
      <c r="B47" s="1" t="s">
        <v>44</v>
      </c>
      <c r="C47" s="12">
        <v>87</v>
      </c>
      <c r="D47" s="7"/>
      <c r="E47" s="7"/>
      <c r="F47" s="7"/>
      <c r="G47" s="7"/>
      <c r="H47" s="7"/>
      <c r="I47" s="7"/>
      <c r="J47" s="1"/>
      <c r="K47" s="1"/>
      <c r="L47" s="1"/>
      <c r="M47" s="1"/>
      <c r="N47" s="1"/>
      <c r="O47" s="1"/>
      <c r="P47" s="6">
        <f t="shared" si="1"/>
        <v>0</v>
      </c>
    </row>
    <row r="48" spans="1:16" x14ac:dyDescent="0.25">
      <c r="A48" s="8">
        <v>46</v>
      </c>
      <c r="B48" s="7" t="s">
        <v>45</v>
      </c>
      <c r="C48" s="12">
        <v>88</v>
      </c>
      <c r="D48" s="7"/>
      <c r="E48" s="7"/>
      <c r="F48" s="7"/>
      <c r="G48" s="7"/>
      <c r="H48" s="7"/>
      <c r="I48" s="7"/>
      <c r="J48" s="1"/>
      <c r="K48" s="1"/>
      <c r="L48" s="1"/>
      <c r="M48" s="1"/>
      <c r="N48" s="1"/>
      <c r="O48" s="1"/>
      <c r="P48" s="6">
        <f t="shared" si="1"/>
        <v>0</v>
      </c>
    </row>
    <row r="49" spans="1:16" x14ac:dyDescent="0.25">
      <c r="A49" s="8">
        <v>47</v>
      </c>
      <c r="B49" s="7" t="s">
        <v>46</v>
      </c>
      <c r="C49" s="12">
        <v>96</v>
      </c>
      <c r="D49" s="7"/>
      <c r="E49" s="7"/>
      <c r="F49" s="7"/>
      <c r="G49" s="7">
        <v>6</v>
      </c>
      <c r="H49" s="7"/>
      <c r="I49" s="7">
        <v>27</v>
      </c>
      <c r="J49" s="1"/>
      <c r="K49" s="1">
        <v>19</v>
      </c>
      <c r="L49" s="1">
        <v>12</v>
      </c>
      <c r="M49" s="1"/>
      <c r="N49" s="1"/>
      <c r="O49" s="1"/>
      <c r="P49" s="6">
        <f t="shared" si="1"/>
        <v>64</v>
      </c>
    </row>
    <row r="50" spans="1:16" x14ac:dyDescent="0.25">
      <c r="A50" s="4">
        <v>48</v>
      </c>
      <c r="B50" s="1" t="s">
        <v>47</v>
      </c>
      <c r="C50" s="12">
        <v>98</v>
      </c>
      <c r="D50" s="7"/>
      <c r="E50" s="7"/>
      <c r="F50" s="7"/>
      <c r="G50" s="7"/>
      <c r="H50" s="7">
        <v>50</v>
      </c>
      <c r="I50" s="7"/>
      <c r="J50" s="1">
        <v>150</v>
      </c>
      <c r="K50" s="1"/>
      <c r="L50" s="1">
        <v>75</v>
      </c>
      <c r="M50" s="1">
        <v>45</v>
      </c>
      <c r="N50" s="1"/>
      <c r="O50" s="1"/>
      <c r="P50" s="6">
        <f t="shared" si="1"/>
        <v>320</v>
      </c>
    </row>
    <row r="51" spans="1:16" x14ac:dyDescent="0.25">
      <c r="A51" s="4">
        <v>49</v>
      </c>
      <c r="B51" s="1" t="s">
        <v>83</v>
      </c>
      <c r="C51" s="12">
        <v>100</v>
      </c>
      <c r="D51" s="7"/>
      <c r="E51" s="7"/>
      <c r="F51" s="7"/>
      <c r="G51" s="7">
        <v>10</v>
      </c>
      <c r="H51" s="7">
        <v>10</v>
      </c>
      <c r="I51" s="7"/>
      <c r="J51" s="1"/>
      <c r="K51" s="1"/>
      <c r="L51" s="1">
        <v>30</v>
      </c>
      <c r="M51" s="1"/>
      <c r="N51" s="1"/>
      <c r="O51" s="1"/>
      <c r="P51" s="6">
        <f>SUM(D51:O51)</f>
        <v>50</v>
      </c>
    </row>
    <row r="52" spans="1:16" x14ac:dyDescent="0.25">
      <c r="A52" s="3">
        <v>50</v>
      </c>
      <c r="B52" s="1" t="s">
        <v>48</v>
      </c>
      <c r="C52" s="5"/>
      <c r="D52" s="7"/>
      <c r="E52" s="7"/>
      <c r="F52" s="7"/>
      <c r="G52" s="7"/>
      <c r="H52" s="7">
        <v>80</v>
      </c>
      <c r="I52" s="7">
        <v>171</v>
      </c>
      <c r="J52" s="1">
        <v>277</v>
      </c>
      <c r="K52" s="1">
        <v>163</v>
      </c>
      <c r="L52" s="1">
        <v>83</v>
      </c>
      <c r="M52" s="1">
        <v>29</v>
      </c>
      <c r="N52" s="1"/>
      <c r="O52" s="1"/>
      <c r="P52" s="6">
        <f t="shared" si="1"/>
        <v>803</v>
      </c>
    </row>
    <row r="53" spans="1:16" x14ac:dyDescent="0.25">
      <c r="A53" s="2"/>
      <c r="B53" s="9" t="s">
        <v>91</v>
      </c>
      <c r="C53" s="5"/>
      <c r="D53" s="7">
        <f t="shared" ref="D53:P53" si="2">SUM(D3:D52)</f>
        <v>0</v>
      </c>
      <c r="E53" s="7">
        <f t="shared" si="2"/>
        <v>360</v>
      </c>
      <c r="F53" s="7">
        <f t="shared" si="2"/>
        <v>130</v>
      </c>
      <c r="G53" s="7">
        <f t="shared" si="2"/>
        <v>2288</v>
      </c>
      <c r="H53" s="7">
        <f t="shared" si="2"/>
        <v>1308</v>
      </c>
      <c r="I53" s="7">
        <f t="shared" si="2"/>
        <v>799</v>
      </c>
      <c r="J53" s="1">
        <f t="shared" si="2"/>
        <v>1931</v>
      </c>
      <c r="K53" s="1">
        <f t="shared" si="2"/>
        <v>1490</v>
      </c>
      <c r="L53" s="1">
        <f t="shared" si="2"/>
        <v>1435</v>
      </c>
      <c r="M53" s="1">
        <f t="shared" si="2"/>
        <v>1179</v>
      </c>
      <c r="N53" s="1">
        <f t="shared" si="2"/>
        <v>1660</v>
      </c>
      <c r="O53" s="1">
        <f t="shared" si="2"/>
        <v>0</v>
      </c>
      <c r="P53" s="10">
        <f t="shared" si="2"/>
        <v>12580</v>
      </c>
    </row>
    <row r="54" spans="1:16" x14ac:dyDescent="0.25">
      <c r="A54" s="2"/>
      <c r="B54" s="9" t="s">
        <v>49</v>
      </c>
      <c r="C54" s="5"/>
      <c r="D54" s="7">
        <v>550</v>
      </c>
      <c r="E54" s="7">
        <v>820</v>
      </c>
      <c r="F54" s="7">
        <v>920</v>
      </c>
      <c r="G54" s="7">
        <v>810</v>
      </c>
      <c r="H54" s="7">
        <v>1740</v>
      </c>
      <c r="I54" s="7">
        <v>2210</v>
      </c>
      <c r="J54" s="1">
        <v>3150</v>
      </c>
      <c r="K54" s="1">
        <v>1500</v>
      </c>
      <c r="L54" s="1">
        <v>1800</v>
      </c>
      <c r="M54" s="1">
        <v>3170</v>
      </c>
      <c r="N54" s="1">
        <v>844</v>
      </c>
      <c r="O54" s="1">
        <v>800</v>
      </c>
      <c r="P54" s="16">
        <f>SUM(D54:O54)</f>
        <v>18314</v>
      </c>
    </row>
    <row r="55" spans="1:16" x14ac:dyDescent="0.25">
      <c r="A55" s="1"/>
      <c r="B55" s="9" t="s">
        <v>50</v>
      </c>
      <c r="C55" s="5"/>
      <c r="D55" s="7">
        <f t="shared" ref="D55:O55" si="3">SUM(D3:D52)-D54</f>
        <v>-550</v>
      </c>
      <c r="E55" s="7">
        <f t="shared" si="3"/>
        <v>-460</v>
      </c>
      <c r="F55" s="7">
        <f t="shared" si="3"/>
        <v>-790</v>
      </c>
      <c r="G55" s="7">
        <f t="shared" si="3"/>
        <v>1478</v>
      </c>
      <c r="H55" s="7">
        <f t="shared" si="3"/>
        <v>-432</v>
      </c>
      <c r="I55" s="7">
        <f t="shared" si="3"/>
        <v>-1411</v>
      </c>
      <c r="J55" s="1">
        <f t="shared" si="3"/>
        <v>-1219</v>
      </c>
      <c r="K55" s="1">
        <f t="shared" si="3"/>
        <v>-10</v>
      </c>
      <c r="L55" s="1">
        <f t="shared" si="3"/>
        <v>-365</v>
      </c>
      <c r="M55" s="1">
        <f t="shared" si="3"/>
        <v>-1991</v>
      </c>
      <c r="N55" s="1">
        <f t="shared" si="3"/>
        <v>816</v>
      </c>
      <c r="O55" s="1">
        <f t="shared" si="3"/>
        <v>-800</v>
      </c>
      <c r="P55" s="6">
        <f>P53-P54</f>
        <v>-5734</v>
      </c>
    </row>
    <row r="56" spans="1:16" x14ac:dyDescent="0.25">
      <c r="A56" s="1"/>
      <c r="B56" s="1"/>
      <c r="C56" s="5"/>
      <c r="D56" s="13" t="s">
        <v>58</v>
      </c>
      <c r="E56" s="13" t="s">
        <v>59</v>
      </c>
      <c r="F56" s="13" t="s">
        <v>60</v>
      </c>
      <c r="G56" s="13" t="s">
        <v>55</v>
      </c>
      <c r="H56" s="13" t="s">
        <v>56</v>
      </c>
      <c r="I56" s="13" t="s">
        <v>57</v>
      </c>
      <c r="J56" s="2" t="s">
        <v>3</v>
      </c>
      <c r="K56" s="2" t="s">
        <v>4</v>
      </c>
      <c r="L56" s="2" t="s">
        <v>5</v>
      </c>
      <c r="M56" s="2" t="s">
        <v>6</v>
      </c>
      <c r="N56" s="2" t="s">
        <v>7</v>
      </c>
      <c r="O56" s="2" t="s">
        <v>8</v>
      </c>
      <c r="P56" s="6"/>
    </row>
    <row r="58" spans="1:16" x14ac:dyDescent="0.25">
      <c r="B58" s="11" t="s">
        <v>51</v>
      </c>
    </row>
    <row r="59" spans="1:16" x14ac:dyDescent="0.25">
      <c r="B59" s="11" t="s">
        <v>94</v>
      </c>
    </row>
  </sheetData>
  <mergeCells count="5">
    <mergeCell ref="A1:A2"/>
    <mergeCell ref="B1:B2"/>
    <mergeCell ref="C1:C2"/>
    <mergeCell ref="D1:O1"/>
    <mergeCell ref="P1:P2"/>
  </mergeCells>
  <printOptions horizontalCentered="1"/>
  <pageMargins left="0.31496062992125984" right="0.19685039370078741" top="0" bottom="0" header="0" footer="0"/>
  <pageSetup paperSize="9" orientation="landscape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1"/>
  <sheetViews>
    <sheetView topLeftCell="A352" workbookViewId="0">
      <selection activeCell="R18" sqref="R18"/>
    </sheetView>
  </sheetViews>
  <sheetFormatPr defaultRowHeight="15" x14ac:dyDescent="0.25"/>
  <cols>
    <col min="1" max="1" width="3.28515625" style="17" customWidth="1"/>
    <col min="2" max="2" width="17.140625" customWidth="1"/>
    <col min="3" max="3" width="6.140625" style="18" customWidth="1"/>
    <col min="4" max="4" width="8" customWidth="1"/>
    <col min="5" max="5" width="7.5703125" customWidth="1"/>
    <col min="6" max="8" width="7.85546875" customWidth="1"/>
    <col min="9" max="9" width="8.85546875" customWidth="1"/>
    <col min="10" max="10" width="8" customWidth="1"/>
    <col min="11" max="11" width="8.140625" customWidth="1"/>
    <col min="12" max="12" width="8" customWidth="1"/>
    <col min="13" max="13" width="8.7109375" customWidth="1"/>
    <col min="14" max="14" width="7.7109375" customWidth="1"/>
    <col min="15" max="15" width="8" customWidth="1"/>
    <col min="16" max="16" width="8.5703125" customWidth="1"/>
  </cols>
  <sheetData>
    <row r="1" spans="1:16" x14ac:dyDescent="0.25">
      <c r="A1" s="122" t="s">
        <v>0</v>
      </c>
      <c r="B1" s="113" t="s">
        <v>1</v>
      </c>
      <c r="C1" s="115" t="s">
        <v>69</v>
      </c>
      <c r="D1" s="117" t="s">
        <v>82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  <c r="P1" s="120" t="s">
        <v>10</v>
      </c>
    </row>
    <row r="2" spans="1:16" x14ac:dyDescent="0.25">
      <c r="A2" s="123"/>
      <c r="B2" s="114"/>
      <c r="C2" s="116"/>
      <c r="D2" s="24" t="s">
        <v>71</v>
      </c>
      <c r="E2" s="24" t="s">
        <v>70</v>
      </c>
      <c r="F2" s="24" t="s">
        <v>72</v>
      </c>
      <c r="G2" s="24" t="s">
        <v>73</v>
      </c>
      <c r="H2" s="24" t="s">
        <v>74</v>
      </c>
      <c r="I2" s="24" t="s">
        <v>75</v>
      </c>
      <c r="J2" s="24" t="s">
        <v>76</v>
      </c>
      <c r="K2" s="24" t="s">
        <v>77</v>
      </c>
      <c r="L2" s="24" t="s">
        <v>78</v>
      </c>
      <c r="M2" s="24" t="s">
        <v>79</v>
      </c>
      <c r="N2" s="24" t="s">
        <v>81</v>
      </c>
      <c r="O2" s="24" t="s">
        <v>80</v>
      </c>
      <c r="P2" s="121"/>
    </row>
    <row r="3" spans="1:16" x14ac:dyDescent="0.25">
      <c r="A3" s="102">
        <v>1</v>
      </c>
      <c r="B3" s="95" t="s">
        <v>9</v>
      </c>
      <c r="C3" s="102">
        <v>3</v>
      </c>
      <c r="D3" s="26"/>
      <c r="E3" s="26"/>
      <c r="F3" s="26"/>
      <c r="G3" s="25">
        <v>41020</v>
      </c>
      <c r="H3" s="25">
        <v>41048</v>
      </c>
      <c r="I3" s="25">
        <v>41081</v>
      </c>
      <c r="J3" s="25">
        <v>41118</v>
      </c>
      <c r="K3" s="25">
        <v>41146</v>
      </c>
      <c r="L3" s="25">
        <v>41160</v>
      </c>
      <c r="M3" s="26"/>
      <c r="N3" s="26"/>
      <c r="O3" s="26"/>
      <c r="P3" s="4"/>
    </row>
    <row r="4" spans="1:16" x14ac:dyDescent="0.25">
      <c r="A4" s="103"/>
      <c r="B4" s="96"/>
      <c r="C4" s="103"/>
      <c r="D4" s="23"/>
      <c r="E4" s="23"/>
      <c r="F4" s="23"/>
      <c r="G4" s="23">
        <v>70</v>
      </c>
      <c r="H4" s="23">
        <v>1</v>
      </c>
      <c r="I4" s="23">
        <v>0</v>
      </c>
      <c r="J4" s="23">
        <v>5</v>
      </c>
      <c r="K4" s="23">
        <v>18</v>
      </c>
      <c r="L4" s="23">
        <v>0</v>
      </c>
      <c r="M4" s="23"/>
      <c r="N4" s="23"/>
      <c r="O4" s="23"/>
      <c r="P4" s="23">
        <f>SUM(D4:O4)</f>
        <v>94</v>
      </c>
    </row>
    <row r="5" spans="1:16" x14ac:dyDescent="0.25">
      <c r="A5" s="102">
        <v>2</v>
      </c>
      <c r="B5" s="95" t="s">
        <v>11</v>
      </c>
      <c r="C5" s="102">
        <v>4</v>
      </c>
      <c r="D5" s="26"/>
      <c r="E5" s="26"/>
      <c r="F5" s="26"/>
      <c r="G5" s="25">
        <v>41020</v>
      </c>
      <c r="H5" s="25">
        <v>41048</v>
      </c>
      <c r="I5" s="25">
        <v>41081</v>
      </c>
      <c r="J5" s="25">
        <v>41118</v>
      </c>
      <c r="K5" s="25">
        <v>41146</v>
      </c>
      <c r="L5" s="25">
        <v>41160</v>
      </c>
      <c r="M5" s="26"/>
      <c r="N5" s="26"/>
      <c r="O5" s="26"/>
      <c r="P5" s="4"/>
    </row>
    <row r="6" spans="1:16" x14ac:dyDescent="0.25">
      <c r="A6" s="103"/>
      <c r="B6" s="96"/>
      <c r="C6" s="103"/>
      <c r="D6" s="4"/>
      <c r="E6" s="4"/>
      <c r="F6" s="4"/>
      <c r="G6" s="4">
        <v>77</v>
      </c>
      <c r="H6" s="4">
        <v>17</v>
      </c>
      <c r="I6" s="4">
        <v>28</v>
      </c>
      <c r="J6" s="4">
        <v>39</v>
      </c>
      <c r="K6" s="4">
        <v>49</v>
      </c>
      <c r="L6" s="4">
        <v>11</v>
      </c>
      <c r="M6" s="4"/>
      <c r="N6" s="4"/>
      <c r="O6" s="4"/>
      <c r="P6" s="4">
        <f>SUM(D6:O6)</f>
        <v>221</v>
      </c>
    </row>
    <row r="7" spans="1:16" x14ac:dyDescent="0.25">
      <c r="A7" s="102">
        <v>3</v>
      </c>
      <c r="B7" s="124" t="s">
        <v>52</v>
      </c>
      <c r="C7" s="102">
        <v>5</v>
      </c>
      <c r="D7" s="26"/>
      <c r="E7" s="26"/>
      <c r="F7" s="26"/>
      <c r="G7" s="26"/>
      <c r="H7" s="25">
        <v>41035</v>
      </c>
      <c r="I7" s="25">
        <v>41070</v>
      </c>
      <c r="J7" s="26"/>
      <c r="K7" s="25">
        <v>41148</v>
      </c>
      <c r="L7" s="26"/>
      <c r="M7" s="26"/>
      <c r="N7" s="26"/>
      <c r="O7" s="26"/>
      <c r="P7" s="4"/>
    </row>
    <row r="8" spans="1:16" x14ac:dyDescent="0.25">
      <c r="A8" s="103"/>
      <c r="B8" s="125"/>
      <c r="C8" s="103"/>
      <c r="D8" s="4"/>
      <c r="E8" s="4"/>
      <c r="F8" s="4"/>
      <c r="G8" s="4"/>
      <c r="H8" s="4">
        <v>106</v>
      </c>
      <c r="I8" s="4">
        <v>18</v>
      </c>
      <c r="J8" s="4"/>
      <c r="K8" s="4">
        <v>200</v>
      </c>
      <c r="L8" s="4"/>
      <c r="M8" s="4"/>
      <c r="N8" s="4"/>
      <c r="O8" s="4"/>
      <c r="P8" s="4">
        <f>SUM(D8:O8)</f>
        <v>324</v>
      </c>
    </row>
    <row r="9" spans="1:16" x14ac:dyDescent="0.25">
      <c r="A9" s="102">
        <v>4</v>
      </c>
      <c r="B9" s="95" t="s">
        <v>12</v>
      </c>
      <c r="C9" s="102">
        <v>6</v>
      </c>
      <c r="D9" s="26"/>
      <c r="E9" s="26"/>
      <c r="F9" s="26"/>
      <c r="G9" s="25">
        <v>41020</v>
      </c>
      <c r="H9" s="26"/>
      <c r="I9" s="25">
        <v>41090</v>
      </c>
      <c r="J9" s="25">
        <v>41118</v>
      </c>
      <c r="K9" s="26"/>
      <c r="L9" s="26"/>
      <c r="M9" s="25">
        <v>41203</v>
      </c>
      <c r="N9" s="26"/>
      <c r="O9" s="26"/>
      <c r="P9" s="4"/>
    </row>
    <row r="10" spans="1:16" x14ac:dyDescent="0.25">
      <c r="A10" s="103"/>
      <c r="B10" s="96"/>
      <c r="C10" s="103"/>
      <c r="D10" s="4"/>
      <c r="E10" s="4"/>
      <c r="F10" s="4"/>
      <c r="G10" s="4">
        <v>84</v>
      </c>
      <c r="H10" s="4"/>
      <c r="I10" s="4">
        <v>71</v>
      </c>
      <c r="J10" s="4">
        <v>40</v>
      </c>
      <c r="K10" s="4"/>
      <c r="L10" s="4"/>
      <c r="M10" s="4">
        <v>114</v>
      </c>
      <c r="N10" s="4"/>
      <c r="O10" s="4"/>
      <c r="P10" s="4">
        <f>SUM(D10:O10)</f>
        <v>309</v>
      </c>
    </row>
    <row r="11" spans="1:16" x14ac:dyDescent="0.25">
      <c r="A11" s="102">
        <v>5</v>
      </c>
      <c r="B11" s="95" t="s">
        <v>13</v>
      </c>
      <c r="C11" s="102">
        <v>7</v>
      </c>
      <c r="D11" s="26"/>
      <c r="E11" s="26"/>
      <c r="F11" s="26"/>
      <c r="G11" s="26"/>
      <c r="H11" s="25">
        <v>41049</v>
      </c>
      <c r="I11" s="25">
        <v>41093</v>
      </c>
      <c r="J11" s="25">
        <v>41119</v>
      </c>
      <c r="K11" s="25">
        <v>41152</v>
      </c>
      <c r="L11" s="26"/>
      <c r="M11" s="25">
        <v>41210</v>
      </c>
      <c r="N11" s="26"/>
      <c r="O11" s="26"/>
      <c r="P11" s="4"/>
    </row>
    <row r="12" spans="1:16" x14ac:dyDescent="0.25">
      <c r="A12" s="103"/>
      <c r="B12" s="96"/>
      <c r="C12" s="103"/>
      <c r="D12" s="4"/>
      <c r="E12" s="4"/>
      <c r="F12" s="4"/>
      <c r="G12" s="4"/>
      <c r="H12" s="4">
        <v>0</v>
      </c>
      <c r="I12" s="4">
        <v>17</v>
      </c>
      <c r="J12" s="4">
        <v>7</v>
      </c>
      <c r="K12" s="4">
        <v>3</v>
      </c>
      <c r="L12" s="4"/>
      <c r="M12" s="4">
        <v>3</v>
      </c>
      <c r="N12" s="4"/>
      <c r="O12" s="4"/>
      <c r="P12" s="4">
        <f>SUM(D12:O12)</f>
        <v>30</v>
      </c>
    </row>
    <row r="13" spans="1:16" x14ac:dyDescent="0.25">
      <c r="A13" s="102">
        <v>6</v>
      </c>
      <c r="B13" s="95" t="s">
        <v>14</v>
      </c>
      <c r="C13" s="102">
        <v>8</v>
      </c>
      <c r="D13" s="26"/>
      <c r="E13" s="26"/>
      <c r="F13" s="26"/>
      <c r="G13" s="25">
        <v>41029</v>
      </c>
      <c r="H13" s="25">
        <v>41056</v>
      </c>
      <c r="I13" s="25">
        <v>41093</v>
      </c>
      <c r="J13" s="25">
        <v>41119</v>
      </c>
      <c r="K13" s="25">
        <v>41152</v>
      </c>
      <c r="L13" s="25">
        <v>41182</v>
      </c>
      <c r="M13" s="25">
        <v>41210</v>
      </c>
      <c r="N13" s="25">
        <v>41243</v>
      </c>
      <c r="O13" s="25">
        <v>41273</v>
      </c>
      <c r="P13" s="4"/>
    </row>
    <row r="14" spans="1:16" x14ac:dyDescent="0.25">
      <c r="A14" s="103"/>
      <c r="B14" s="96"/>
      <c r="C14" s="103"/>
      <c r="D14" s="4"/>
      <c r="E14" s="4"/>
      <c r="F14" s="4"/>
      <c r="G14" s="4">
        <v>63</v>
      </c>
      <c r="H14" s="4">
        <v>37</v>
      </c>
      <c r="I14" s="4">
        <v>76</v>
      </c>
      <c r="J14" s="4">
        <v>43</v>
      </c>
      <c r="K14" s="4">
        <v>50</v>
      </c>
      <c r="L14" s="4">
        <v>71</v>
      </c>
      <c r="M14" s="4">
        <v>60</v>
      </c>
      <c r="N14" s="4">
        <v>85</v>
      </c>
      <c r="O14" s="4">
        <v>115</v>
      </c>
      <c r="P14" s="4">
        <f>SUM(D14:O14)</f>
        <v>600</v>
      </c>
    </row>
    <row r="15" spans="1:16" x14ac:dyDescent="0.25">
      <c r="A15" s="102">
        <v>7</v>
      </c>
      <c r="B15" s="95" t="s">
        <v>15</v>
      </c>
      <c r="C15" s="102">
        <v>11</v>
      </c>
      <c r="D15" s="26"/>
      <c r="E15" s="26"/>
      <c r="F15" s="26"/>
      <c r="G15" s="25">
        <v>41007</v>
      </c>
      <c r="H15" s="25">
        <v>41048</v>
      </c>
      <c r="I15" s="26"/>
      <c r="J15" s="26"/>
      <c r="K15" s="26"/>
      <c r="L15" s="25">
        <v>41161</v>
      </c>
      <c r="M15" s="26"/>
      <c r="N15" s="26"/>
      <c r="O15" s="26"/>
      <c r="P15" s="4"/>
    </row>
    <row r="16" spans="1:16" x14ac:dyDescent="0.25">
      <c r="A16" s="103"/>
      <c r="B16" s="96"/>
      <c r="C16" s="103"/>
      <c r="D16" s="4"/>
      <c r="E16" s="4"/>
      <c r="F16" s="4"/>
      <c r="G16" s="4">
        <v>256</v>
      </c>
      <c r="H16" s="4">
        <v>100</v>
      </c>
      <c r="I16" s="4"/>
      <c r="J16" s="4"/>
      <c r="K16" s="4"/>
      <c r="L16" s="4">
        <v>200</v>
      </c>
      <c r="M16" s="4"/>
      <c r="N16" s="4"/>
      <c r="O16" s="4"/>
      <c r="P16" s="4">
        <f>SUM(D16:O16)</f>
        <v>556</v>
      </c>
    </row>
    <row r="17" spans="1:16" x14ac:dyDescent="0.25">
      <c r="A17" s="102">
        <v>8</v>
      </c>
      <c r="B17" s="95" t="s">
        <v>16</v>
      </c>
      <c r="C17" s="110">
        <v>13</v>
      </c>
      <c r="D17" s="26"/>
      <c r="E17" s="26"/>
      <c r="F17" s="26"/>
      <c r="G17" s="26"/>
      <c r="H17" s="25">
        <v>41048</v>
      </c>
      <c r="I17" s="26"/>
      <c r="J17" s="25">
        <v>41118</v>
      </c>
      <c r="K17" s="26"/>
      <c r="L17" s="25">
        <v>41167</v>
      </c>
      <c r="M17" s="25">
        <v>41202</v>
      </c>
      <c r="N17" s="26"/>
      <c r="O17" s="26"/>
      <c r="P17" s="4"/>
    </row>
    <row r="18" spans="1:16" x14ac:dyDescent="0.25">
      <c r="A18" s="103"/>
      <c r="B18" s="96"/>
      <c r="C18" s="110"/>
      <c r="D18" s="4"/>
      <c r="E18" s="4"/>
      <c r="F18" s="4"/>
      <c r="G18" s="4"/>
      <c r="H18" s="4">
        <v>100</v>
      </c>
      <c r="I18" s="4"/>
      <c r="J18" s="4">
        <v>100</v>
      </c>
      <c r="K18" s="4"/>
      <c r="L18" s="4">
        <v>100</v>
      </c>
      <c r="M18" s="4">
        <v>100</v>
      </c>
      <c r="N18" s="4"/>
      <c r="O18" s="4"/>
      <c r="P18" s="4">
        <f>SUM(D18:O18)</f>
        <v>400</v>
      </c>
    </row>
    <row r="19" spans="1:16" x14ac:dyDescent="0.25">
      <c r="A19" s="102">
        <v>9</v>
      </c>
      <c r="B19" s="95" t="s">
        <v>17</v>
      </c>
      <c r="C19" s="102">
        <v>14</v>
      </c>
      <c r="D19" s="26"/>
      <c r="E19" s="26"/>
      <c r="F19" s="26"/>
      <c r="G19" s="26"/>
      <c r="H19" s="25">
        <v>41048</v>
      </c>
      <c r="I19" s="26"/>
      <c r="J19" s="25">
        <v>41092</v>
      </c>
      <c r="K19" s="25">
        <v>41146</v>
      </c>
      <c r="L19" s="25">
        <v>41174</v>
      </c>
      <c r="M19" s="26"/>
      <c r="N19" s="26"/>
      <c r="O19" s="26"/>
      <c r="P19" s="4"/>
    </row>
    <row r="20" spans="1:16" x14ac:dyDescent="0.25">
      <c r="A20" s="103"/>
      <c r="B20" s="96"/>
      <c r="C20" s="103"/>
      <c r="D20" s="4"/>
      <c r="E20" s="4"/>
      <c r="F20" s="4"/>
      <c r="G20" s="4"/>
      <c r="H20" s="4">
        <v>25</v>
      </c>
      <c r="I20" s="4"/>
      <c r="J20" s="4">
        <v>49</v>
      </c>
      <c r="K20" s="4">
        <v>80</v>
      </c>
      <c r="L20" s="4">
        <v>14</v>
      </c>
      <c r="M20" s="4"/>
      <c r="N20" s="4"/>
      <c r="O20" s="4"/>
      <c r="P20" s="4">
        <f>SUM(D20:O20)</f>
        <v>168</v>
      </c>
    </row>
    <row r="21" spans="1:16" x14ac:dyDescent="0.25">
      <c r="A21" s="102">
        <v>10</v>
      </c>
      <c r="B21" s="95" t="s">
        <v>18</v>
      </c>
      <c r="C21" s="102">
        <v>16</v>
      </c>
      <c r="D21" s="26"/>
      <c r="E21" s="26"/>
      <c r="F21" s="26"/>
      <c r="G21" s="25">
        <v>41029</v>
      </c>
      <c r="H21" s="26"/>
      <c r="I21" s="25">
        <v>41067</v>
      </c>
      <c r="J21" s="26"/>
      <c r="K21" s="26"/>
      <c r="L21" s="26"/>
      <c r="M21" s="26"/>
      <c r="N21" s="25">
        <v>41216</v>
      </c>
      <c r="O21" s="26"/>
      <c r="P21" s="4"/>
    </row>
    <row r="22" spans="1:16" x14ac:dyDescent="0.25">
      <c r="A22" s="103"/>
      <c r="B22" s="96"/>
      <c r="C22" s="103"/>
      <c r="D22" s="4"/>
      <c r="E22" s="4"/>
      <c r="F22" s="4"/>
      <c r="G22" s="4">
        <v>89</v>
      </c>
      <c r="H22" s="4"/>
      <c r="I22" s="4">
        <v>1</v>
      </c>
      <c r="J22" s="4"/>
      <c r="K22" s="4"/>
      <c r="L22" s="4"/>
      <c r="M22" s="4"/>
      <c r="N22" s="4">
        <v>5</v>
      </c>
      <c r="O22" s="4"/>
      <c r="P22" s="4">
        <f>SUM(D22:O22)</f>
        <v>95</v>
      </c>
    </row>
    <row r="23" spans="1:16" x14ac:dyDescent="0.25">
      <c r="A23" s="102">
        <v>11</v>
      </c>
      <c r="B23" s="95" t="s">
        <v>62</v>
      </c>
      <c r="C23" s="102">
        <v>17</v>
      </c>
      <c r="D23" s="26"/>
      <c r="E23" s="26"/>
      <c r="F23" s="26"/>
      <c r="G23" s="25">
        <v>41021</v>
      </c>
      <c r="H23" s="26"/>
      <c r="I23" s="25">
        <v>41070</v>
      </c>
      <c r="J23" s="26"/>
      <c r="K23" s="26"/>
      <c r="L23" s="25">
        <v>41174</v>
      </c>
      <c r="M23" s="26"/>
      <c r="N23" s="26"/>
      <c r="O23" s="25">
        <v>41272</v>
      </c>
      <c r="P23" s="4"/>
    </row>
    <row r="24" spans="1:16" x14ac:dyDescent="0.25">
      <c r="A24" s="103"/>
      <c r="B24" s="96"/>
      <c r="C24" s="103"/>
      <c r="D24" s="4"/>
      <c r="E24" s="4"/>
      <c r="F24" s="4"/>
      <c r="G24" s="4">
        <v>0</v>
      </c>
      <c r="H24" s="4"/>
      <c r="I24" s="4">
        <v>160</v>
      </c>
      <c r="J24" s="4"/>
      <c r="K24" s="4"/>
      <c r="L24" s="4">
        <v>250</v>
      </c>
      <c r="M24" s="4"/>
      <c r="N24" s="4"/>
      <c r="O24" s="4">
        <v>517</v>
      </c>
      <c r="P24" s="4">
        <f>SUM(D24:O24)</f>
        <v>927</v>
      </c>
    </row>
    <row r="25" spans="1:16" x14ac:dyDescent="0.25">
      <c r="A25" s="102">
        <v>12</v>
      </c>
      <c r="B25" s="95" t="s">
        <v>54</v>
      </c>
      <c r="C25" s="102">
        <v>19</v>
      </c>
      <c r="D25" s="26"/>
      <c r="E25" s="26"/>
      <c r="F25" s="26"/>
      <c r="G25" s="26"/>
      <c r="H25" s="26"/>
      <c r="I25" s="26"/>
      <c r="J25" s="25">
        <v>41092</v>
      </c>
      <c r="K25" s="26"/>
      <c r="L25" s="26"/>
      <c r="M25" s="25">
        <v>41204</v>
      </c>
      <c r="N25" s="26"/>
      <c r="O25" s="26"/>
      <c r="P25" s="4"/>
    </row>
    <row r="26" spans="1:16" x14ac:dyDescent="0.25">
      <c r="A26" s="103"/>
      <c r="B26" s="96"/>
      <c r="C26" s="103"/>
      <c r="D26" s="4"/>
      <c r="E26" s="4"/>
      <c r="F26" s="4"/>
      <c r="G26" s="4"/>
      <c r="H26" s="4"/>
      <c r="I26" s="4"/>
      <c r="J26" s="4">
        <v>120</v>
      </c>
      <c r="K26" s="4"/>
      <c r="L26" s="4"/>
      <c r="M26" s="4">
        <v>300</v>
      </c>
      <c r="N26" s="4"/>
      <c r="O26" s="4"/>
      <c r="P26" s="4">
        <f>SUM(D26:O26)</f>
        <v>420</v>
      </c>
    </row>
    <row r="27" spans="1:16" x14ac:dyDescent="0.25">
      <c r="A27" s="102">
        <v>13</v>
      </c>
      <c r="B27" s="95" t="s">
        <v>53</v>
      </c>
      <c r="C27" s="102">
        <v>19</v>
      </c>
      <c r="D27" s="26"/>
      <c r="E27" s="26"/>
      <c r="F27" s="26"/>
      <c r="G27" s="26"/>
      <c r="H27" s="26"/>
      <c r="I27" s="26"/>
      <c r="J27" s="25">
        <v>41092</v>
      </c>
      <c r="K27" s="26"/>
      <c r="L27" s="26"/>
      <c r="M27" s="25">
        <v>41204</v>
      </c>
      <c r="N27" s="26"/>
      <c r="O27" s="26"/>
      <c r="P27" s="4"/>
    </row>
    <row r="28" spans="1:16" x14ac:dyDescent="0.25">
      <c r="A28" s="103"/>
      <c r="B28" s="96"/>
      <c r="C28" s="103"/>
      <c r="D28" s="4"/>
      <c r="E28" s="4"/>
      <c r="F28" s="4"/>
      <c r="G28" s="4"/>
      <c r="H28" s="4"/>
      <c r="I28" s="4"/>
      <c r="J28" s="4">
        <v>398</v>
      </c>
      <c r="K28" s="4"/>
      <c r="L28" s="4"/>
      <c r="M28" s="4">
        <v>350</v>
      </c>
      <c r="N28" s="4"/>
      <c r="O28" s="4"/>
      <c r="P28" s="4">
        <f>SUM(D28:O28)</f>
        <v>748</v>
      </c>
    </row>
    <row r="29" spans="1:16" x14ac:dyDescent="0.25">
      <c r="A29" s="102">
        <v>14</v>
      </c>
      <c r="B29" s="95" t="s">
        <v>19</v>
      </c>
      <c r="C29" s="102">
        <v>22</v>
      </c>
      <c r="D29" s="26"/>
      <c r="E29" s="26"/>
      <c r="F29" s="26"/>
      <c r="G29" s="25">
        <v>41013</v>
      </c>
      <c r="H29" s="26"/>
      <c r="I29" s="26"/>
      <c r="J29" s="25">
        <v>41111</v>
      </c>
      <c r="K29" s="26"/>
      <c r="L29" s="26"/>
      <c r="M29" s="26"/>
      <c r="N29" s="25">
        <v>41216</v>
      </c>
      <c r="O29" s="26"/>
      <c r="P29" s="4"/>
    </row>
    <row r="30" spans="1:16" x14ac:dyDescent="0.25">
      <c r="A30" s="103"/>
      <c r="B30" s="96"/>
      <c r="C30" s="103"/>
      <c r="D30" s="4"/>
      <c r="E30" s="4"/>
      <c r="F30" s="4"/>
      <c r="G30" s="4">
        <v>73</v>
      </c>
      <c r="H30" s="4"/>
      <c r="I30" s="4"/>
      <c r="J30" s="4">
        <v>76</v>
      </c>
      <c r="K30" s="4"/>
      <c r="L30" s="4"/>
      <c r="M30" s="4"/>
      <c r="N30" s="4">
        <v>40</v>
      </c>
      <c r="O30" s="4"/>
      <c r="P30" s="4">
        <f>SUM(D30:O30)</f>
        <v>189</v>
      </c>
    </row>
    <row r="31" spans="1:16" x14ac:dyDescent="0.25">
      <c r="A31" s="102">
        <v>15</v>
      </c>
      <c r="B31" s="95" t="s">
        <v>20</v>
      </c>
      <c r="C31" s="102">
        <v>25</v>
      </c>
      <c r="D31" s="26"/>
      <c r="E31" s="26"/>
      <c r="F31" s="26"/>
      <c r="G31" s="25">
        <v>41022</v>
      </c>
      <c r="H31" s="25">
        <v>41049</v>
      </c>
      <c r="I31" s="25">
        <v>41084</v>
      </c>
      <c r="J31" s="25">
        <v>41118</v>
      </c>
      <c r="K31" s="26"/>
      <c r="L31" s="25">
        <v>41181</v>
      </c>
      <c r="M31" s="26"/>
      <c r="N31" s="26"/>
      <c r="O31" s="26"/>
      <c r="P31" s="4"/>
    </row>
    <row r="32" spans="1:16" x14ac:dyDescent="0.25">
      <c r="A32" s="103"/>
      <c r="B32" s="96"/>
      <c r="C32" s="103"/>
      <c r="D32" s="4"/>
      <c r="E32" s="4"/>
      <c r="F32" s="4"/>
      <c r="G32" s="4">
        <v>110</v>
      </c>
      <c r="H32" s="4">
        <v>5</v>
      </c>
      <c r="I32" s="4">
        <v>5</v>
      </c>
      <c r="J32" s="4">
        <v>10</v>
      </c>
      <c r="K32" s="4"/>
      <c r="L32" s="4">
        <v>40</v>
      </c>
      <c r="M32" s="4"/>
      <c r="N32" s="4"/>
      <c r="O32" s="4"/>
      <c r="P32" s="4">
        <f>SUM(D32:O32)</f>
        <v>170</v>
      </c>
    </row>
    <row r="33" spans="1:16" x14ac:dyDescent="0.25">
      <c r="A33" s="102">
        <v>16</v>
      </c>
      <c r="B33" s="95" t="s">
        <v>21</v>
      </c>
      <c r="C33" s="102">
        <v>27</v>
      </c>
      <c r="D33" s="26"/>
      <c r="E33" s="26"/>
      <c r="F33" s="26"/>
      <c r="G33" s="25">
        <v>41027</v>
      </c>
      <c r="H33" s="26"/>
      <c r="I33" s="25">
        <v>41066</v>
      </c>
      <c r="J33" s="25">
        <v>41105</v>
      </c>
      <c r="K33" s="26"/>
      <c r="L33" s="25">
        <v>41174</v>
      </c>
      <c r="M33" s="26"/>
      <c r="N33" s="26"/>
      <c r="O33" s="26"/>
      <c r="P33" s="4"/>
    </row>
    <row r="34" spans="1:16" ht="15" customHeight="1" x14ac:dyDescent="0.25">
      <c r="A34" s="103"/>
      <c r="B34" s="96"/>
      <c r="C34" s="103"/>
      <c r="D34" s="4"/>
      <c r="E34" s="4"/>
      <c r="F34" s="4"/>
      <c r="G34" s="4">
        <v>111</v>
      </c>
      <c r="H34" s="4"/>
      <c r="I34" s="4">
        <v>25</v>
      </c>
      <c r="J34" s="4">
        <v>20</v>
      </c>
      <c r="K34" s="4"/>
      <c r="L34" s="4">
        <v>30</v>
      </c>
      <c r="M34" s="4"/>
      <c r="N34" s="4"/>
      <c r="O34" s="4"/>
      <c r="P34" s="4">
        <f>SUM(D34:O34)</f>
        <v>186</v>
      </c>
    </row>
    <row r="35" spans="1:16" x14ac:dyDescent="0.25">
      <c r="A35"/>
      <c r="C35" s="22"/>
    </row>
    <row r="36" spans="1:16" ht="17.25" customHeight="1" x14ac:dyDescent="0.25">
      <c r="A36"/>
      <c r="C36" s="22"/>
    </row>
    <row r="37" spans="1:16" ht="15" customHeight="1" x14ac:dyDescent="0.25">
      <c r="A37" s="111" t="s">
        <v>0</v>
      </c>
      <c r="B37" s="113" t="s">
        <v>1</v>
      </c>
      <c r="C37" s="115" t="s">
        <v>69</v>
      </c>
      <c r="D37" s="117" t="s">
        <v>82</v>
      </c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  <c r="P37" s="120" t="s">
        <v>10</v>
      </c>
    </row>
    <row r="38" spans="1:16" x14ac:dyDescent="0.25">
      <c r="A38" s="112"/>
      <c r="B38" s="114"/>
      <c r="C38" s="116"/>
      <c r="D38" s="24" t="s">
        <v>71</v>
      </c>
      <c r="E38" s="24" t="s">
        <v>70</v>
      </c>
      <c r="F38" s="24" t="s">
        <v>72</v>
      </c>
      <c r="G38" s="24" t="s">
        <v>73</v>
      </c>
      <c r="H38" s="24" t="s">
        <v>74</v>
      </c>
      <c r="I38" s="24" t="s">
        <v>75</v>
      </c>
      <c r="J38" s="24" t="s">
        <v>76</v>
      </c>
      <c r="K38" s="24" t="s">
        <v>77</v>
      </c>
      <c r="L38" s="24" t="s">
        <v>78</v>
      </c>
      <c r="M38" s="24" t="s">
        <v>79</v>
      </c>
      <c r="N38" s="24" t="s">
        <v>81</v>
      </c>
      <c r="O38" s="24" t="s">
        <v>80</v>
      </c>
      <c r="P38" s="121"/>
    </row>
    <row r="39" spans="1:16" x14ac:dyDescent="0.25">
      <c r="A39" s="102">
        <v>17</v>
      </c>
      <c r="B39" s="95" t="s">
        <v>23</v>
      </c>
      <c r="C39" s="102">
        <v>34</v>
      </c>
      <c r="D39" s="26"/>
      <c r="E39" s="26"/>
      <c r="F39" s="26"/>
      <c r="G39" s="25">
        <v>41020</v>
      </c>
      <c r="H39" s="26"/>
      <c r="I39" s="25">
        <v>41076</v>
      </c>
      <c r="J39" s="26"/>
      <c r="K39" s="26"/>
      <c r="L39" s="25">
        <v>41167</v>
      </c>
      <c r="M39" s="26"/>
      <c r="N39" s="26"/>
      <c r="O39" s="26"/>
      <c r="P39" s="4"/>
    </row>
    <row r="40" spans="1:16" x14ac:dyDescent="0.25">
      <c r="A40" s="103"/>
      <c r="B40" s="96"/>
      <c r="C40" s="103"/>
      <c r="D40" s="4"/>
      <c r="E40" s="4"/>
      <c r="F40" s="4"/>
      <c r="G40" s="4">
        <v>80</v>
      </c>
      <c r="H40" s="4"/>
      <c r="I40" s="4">
        <v>50</v>
      </c>
      <c r="J40" s="4"/>
      <c r="K40" s="4"/>
      <c r="L40" s="4">
        <v>20</v>
      </c>
      <c r="M40" s="4"/>
      <c r="N40" s="4"/>
      <c r="O40" s="4"/>
      <c r="P40" s="4">
        <f>SUM(D40:O40)</f>
        <v>150</v>
      </c>
    </row>
    <row r="41" spans="1:16" x14ac:dyDescent="0.25">
      <c r="A41" s="102">
        <v>18</v>
      </c>
      <c r="B41" s="95" t="s">
        <v>22</v>
      </c>
      <c r="C41" s="102">
        <v>37</v>
      </c>
      <c r="D41" s="26"/>
      <c r="E41" s="26"/>
      <c r="F41" s="26"/>
      <c r="G41" s="26"/>
      <c r="H41" s="26"/>
      <c r="I41" s="26"/>
      <c r="J41" s="25">
        <v>41092</v>
      </c>
      <c r="K41" s="26"/>
      <c r="L41" s="26"/>
      <c r="M41" s="26"/>
      <c r="N41" s="25">
        <v>41224</v>
      </c>
      <c r="O41" s="26"/>
      <c r="P41" s="4"/>
    </row>
    <row r="42" spans="1:16" x14ac:dyDescent="0.25">
      <c r="A42" s="103"/>
      <c r="B42" s="96"/>
      <c r="C42" s="103"/>
      <c r="D42" s="4"/>
      <c r="E42" s="4"/>
      <c r="F42" s="4"/>
      <c r="G42" s="4"/>
      <c r="H42" s="4"/>
      <c r="I42" s="4"/>
      <c r="J42" s="4">
        <v>50</v>
      </c>
      <c r="K42" s="4"/>
      <c r="L42" s="4"/>
      <c r="M42" s="4"/>
      <c r="N42" s="4">
        <v>150</v>
      </c>
      <c r="O42" s="4"/>
      <c r="P42" s="4">
        <f>SUM(D42:O42)</f>
        <v>200</v>
      </c>
    </row>
    <row r="43" spans="1:16" x14ac:dyDescent="0.25">
      <c r="A43" s="102">
        <v>19</v>
      </c>
      <c r="B43" s="95" t="s">
        <v>65</v>
      </c>
      <c r="C43" s="102">
        <v>39</v>
      </c>
      <c r="D43" s="26"/>
      <c r="E43" s="26"/>
      <c r="F43" s="26"/>
      <c r="G43" s="26"/>
      <c r="H43" s="26"/>
      <c r="I43" s="26"/>
      <c r="J43" s="25">
        <v>41092</v>
      </c>
      <c r="K43" s="26"/>
      <c r="L43" s="25">
        <v>41182</v>
      </c>
      <c r="M43" s="26"/>
      <c r="N43" s="26"/>
      <c r="O43" s="26"/>
      <c r="P43" s="4"/>
    </row>
    <row r="44" spans="1:16" x14ac:dyDescent="0.25">
      <c r="A44" s="103"/>
      <c r="B44" s="96"/>
      <c r="C44" s="103"/>
      <c r="D44" s="4"/>
      <c r="E44" s="4"/>
      <c r="F44" s="4"/>
      <c r="G44" s="4"/>
      <c r="H44" s="4"/>
      <c r="I44" s="4"/>
      <c r="J44" s="4">
        <v>150</v>
      </c>
      <c r="K44" s="4"/>
      <c r="L44" s="4">
        <v>128</v>
      </c>
      <c r="M44" s="4"/>
      <c r="N44" s="4"/>
      <c r="O44" s="4"/>
      <c r="P44" s="4">
        <f>SUM(D44:O44)</f>
        <v>278</v>
      </c>
    </row>
    <row r="45" spans="1:16" x14ac:dyDescent="0.25">
      <c r="A45" s="102">
        <v>20</v>
      </c>
      <c r="B45" s="95" t="s">
        <v>61</v>
      </c>
      <c r="C45" s="102">
        <v>40</v>
      </c>
      <c r="D45" s="26"/>
      <c r="E45" s="26"/>
      <c r="F45" s="26"/>
      <c r="G45" s="25">
        <v>41020</v>
      </c>
      <c r="H45" s="26"/>
      <c r="I45" s="26"/>
      <c r="J45" s="25">
        <v>41104</v>
      </c>
      <c r="K45" s="26"/>
      <c r="L45" s="26"/>
      <c r="M45" s="26"/>
      <c r="N45" s="25">
        <v>41216</v>
      </c>
      <c r="O45" s="26"/>
      <c r="P45" s="4"/>
    </row>
    <row r="46" spans="1:16" x14ac:dyDescent="0.25">
      <c r="A46" s="103"/>
      <c r="B46" s="96"/>
      <c r="C46" s="103"/>
      <c r="D46" s="4"/>
      <c r="E46" s="4"/>
      <c r="F46" s="4"/>
      <c r="G46" s="4">
        <v>0</v>
      </c>
      <c r="H46" s="4"/>
      <c r="I46" s="4"/>
      <c r="J46" s="4">
        <v>100</v>
      </c>
      <c r="K46" s="4"/>
      <c r="L46" s="4"/>
      <c r="M46" s="4"/>
      <c r="N46" s="4">
        <v>362</v>
      </c>
      <c r="O46" s="4"/>
      <c r="P46" s="4">
        <f>SUM(D46:O46)</f>
        <v>462</v>
      </c>
    </row>
    <row r="47" spans="1:16" x14ac:dyDescent="0.25">
      <c r="A47" s="102">
        <v>21</v>
      </c>
      <c r="B47" s="95" t="s">
        <v>24</v>
      </c>
      <c r="C47" s="102">
        <v>42</v>
      </c>
      <c r="D47" s="26"/>
      <c r="E47" s="26"/>
      <c r="F47" s="26"/>
      <c r="G47" s="26"/>
      <c r="H47" s="25">
        <v>41035</v>
      </c>
      <c r="I47" s="25">
        <v>41068</v>
      </c>
      <c r="J47" s="25">
        <v>41101</v>
      </c>
      <c r="K47" s="26"/>
      <c r="L47" s="25">
        <v>41167</v>
      </c>
      <c r="M47" s="26"/>
      <c r="N47" s="25">
        <v>41237</v>
      </c>
      <c r="O47" s="26"/>
      <c r="P47" s="4"/>
    </row>
    <row r="48" spans="1:16" x14ac:dyDescent="0.25">
      <c r="A48" s="103"/>
      <c r="B48" s="96"/>
      <c r="C48" s="103"/>
      <c r="D48" s="4"/>
      <c r="E48" s="4"/>
      <c r="F48" s="4"/>
      <c r="G48" s="4"/>
      <c r="H48" s="4">
        <v>226</v>
      </c>
      <c r="I48" s="4">
        <v>96</v>
      </c>
      <c r="J48" s="4">
        <v>79</v>
      </c>
      <c r="K48" s="4"/>
      <c r="L48" s="4">
        <v>87</v>
      </c>
      <c r="M48" s="4"/>
      <c r="N48" s="4">
        <v>132</v>
      </c>
      <c r="O48" s="4"/>
      <c r="P48" s="4">
        <f>SUM(D48:O48)</f>
        <v>620</v>
      </c>
    </row>
    <row r="49" spans="1:16" x14ac:dyDescent="0.25">
      <c r="A49" s="102">
        <v>22</v>
      </c>
      <c r="B49" s="95" t="s">
        <v>25</v>
      </c>
      <c r="C49" s="102">
        <v>43</v>
      </c>
      <c r="D49" s="26"/>
      <c r="E49" s="26"/>
      <c r="F49" s="26"/>
      <c r="G49" s="26"/>
      <c r="H49" s="25">
        <v>41035</v>
      </c>
      <c r="I49" s="26"/>
      <c r="J49" s="25">
        <v>41111</v>
      </c>
      <c r="K49" s="26"/>
      <c r="L49" s="25">
        <v>41166</v>
      </c>
      <c r="M49" s="26"/>
      <c r="N49" s="25">
        <v>41231</v>
      </c>
      <c r="O49" s="26"/>
      <c r="P49" s="4"/>
    </row>
    <row r="50" spans="1:16" x14ac:dyDescent="0.25">
      <c r="A50" s="103"/>
      <c r="B50" s="96"/>
      <c r="C50" s="103"/>
      <c r="D50" s="4"/>
      <c r="E50" s="4"/>
      <c r="F50" s="4"/>
      <c r="G50" s="4"/>
      <c r="H50" s="4">
        <v>76</v>
      </c>
      <c r="I50" s="4"/>
      <c r="J50" s="4">
        <v>80</v>
      </c>
      <c r="K50" s="4"/>
      <c r="L50" s="4">
        <v>80</v>
      </c>
      <c r="M50" s="4"/>
      <c r="N50" s="4">
        <v>100</v>
      </c>
      <c r="O50" s="4"/>
      <c r="P50" s="4">
        <f>SUM(D50:O50)</f>
        <v>336</v>
      </c>
    </row>
    <row r="51" spans="1:16" x14ac:dyDescent="0.25">
      <c r="A51" s="102">
        <v>23</v>
      </c>
      <c r="B51" s="95" t="s">
        <v>26</v>
      </c>
      <c r="C51" s="102">
        <v>44</v>
      </c>
      <c r="D51" s="26"/>
      <c r="E51" s="26"/>
      <c r="F51" s="26"/>
      <c r="G51" s="26"/>
      <c r="H51" s="25">
        <v>41055</v>
      </c>
      <c r="I51" s="25">
        <v>41083</v>
      </c>
      <c r="J51" s="25">
        <v>41118</v>
      </c>
      <c r="K51" s="25">
        <v>41146</v>
      </c>
      <c r="L51" s="26" t="s">
        <v>89</v>
      </c>
      <c r="M51" s="26"/>
      <c r="N51" s="26"/>
      <c r="O51" s="26"/>
      <c r="P51" s="4"/>
    </row>
    <row r="52" spans="1:16" x14ac:dyDescent="0.25">
      <c r="A52" s="103"/>
      <c r="B52" s="96"/>
      <c r="C52" s="103"/>
      <c r="D52" s="4"/>
      <c r="E52" s="4"/>
      <c r="F52" s="4"/>
      <c r="G52" s="4"/>
      <c r="H52" s="4">
        <v>50</v>
      </c>
      <c r="I52" s="4">
        <v>100</v>
      </c>
      <c r="J52" s="4">
        <v>100</v>
      </c>
      <c r="K52" s="4">
        <v>100</v>
      </c>
      <c r="L52" s="4">
        <v>100</v>
      </c>
      <c r="M52" s="4"/>
      <c r="N52" s="4"/>
      <c r="O52" s="4"/>
      <c r="P52" s="4">
        <f>SUM(D52:O52)</f>
        <v>450</v>
      </c>
    </row>
    <row r="53" spans="1:16" x14ac:dyDescent="0.25">
      <c r="A53" s="102">
        <v>24</v>
      </c>
      <c r="B53" s="95" t="s">
        <v>27</v>
      </c>
      <c r="C53" s="110">
        <v>47</v>
      </c>
      <c r="D53" s="26"/>
      <c r="E53" s="26"/>
      <c r="F53" s="26"/>
      <c r="G53" s="26"/>
      <c r="H53" s="25">
        <v>41041</v>
      </c>
      <c r="I53" s="26"/>
      <c r="J53" s="25">
        <v>41111</v>
      </c>
      <c r="K53" s="26"/>
      <c r="L53" s="25">
        <v>41182</v>
      </c>
      <c r="M53" s="26"/>
      <c r="N53" s="26"/>
      <c r="O53" s="26"/>
      <c r="P53" s="4"/>
    </row>
    <row r="54" spans="1:16" x14ac:dyDescent="0.25">
      <c r="A54" s="103"/>
      <c r="B54" s="96"/>
      <c r="C54" s="110"/>
      <c r="D54" s="4"/>
      <c r="E54" s="4"/>
      <c r="F54" s="4"/>
      <c r="G54" s="4"/>
      <c r="H54" s="4">
        <v>210</v>
      </c>
      <c r="I54" s="4"/>
      <c r="J54" s="4">
        <v>200</v>
      </c>
      <c r="K54" s="4"/>
      <c r="L54" s="4">
        <v>300</v>
      </c>
      <c r="M54" s="4"/>
      <c r="N54" s="4"/>
      <c r="O54" s="4"/>
      <c r="P54" s="4">
        <f>SUM(D54:O54)</f>
        <v>710</v>
      </c>
    </row>
    <row r="55" spans="1:16" x14ac:dyDescent="0.25">
      <c r="A55" s="102">
        <v>25</v>
      </c>
      <c r="B55" s="95" t="s">
        <v>28</v>
      </c>
      <c r="C55" s="102">
        <v>50</v>
      </c>
      <c r="D55" s="26"/>
      <c r="E55" s="26"/>
      <c r="F55" s="26"/>
      <c r="G55" s="26"/>
      <c r="H55" s="25">
        <v>41035</v>
      </c>
      <c r="I55" s="26"/>
      <c r="J55" s="25">
        <v>41093</v>
      </c>
      <c r="K55" s="26"/>
      <c r="L55" s="26"/>
      <c r="M55" s="26"/>
      <c r="N55" s="26"/>
      <c r="O55" s="26"/>
      <c r="P55" s="4"/>
    </row>
    <row r="56" spans="1:16" x14ac:dyDescent="0.25">
      <c r="A56" s="103"/>
      <c r="B56" s="96"/>
      <c r="C56" s="103"/>
      <c r="D56" s="4"/>
      <c r="E56" s="4"/>
      <c r="F56" s="4"/>
      <c r="G56" s="4"/>
      <c r="H56" s="4">
        <v>117</v>
      </c>
      <c r="I56" s="4"/>
      <c r="J56" s="4">
        <v>81</v>
      </c>
      <c r="K56" s="4"/>
      <c r="L56" s="4"/>
      <c r="M56" s="4"/>
      <c r="N56" s="4"/>
      <c r="O56" s="4"/>
      <c r="P56" s="4">
        <f>SUM(D56:O56)</f>
        <v>198</v>
      </c>
    </row>
    <row r="57" spans="1:16" x14ac:dyDescent="0.25">
      <c r="A57" s="102">
        <v>26</v>
      </c>
      <c r="B57" s="95" t="s">
        <v>66</v>
      </c>
      <c r="C57" s="102">
        <v>51</v>
      </c>
      <c r="D57" s="26"/>
      <c r="E57" s="26"/>
      <c r="F57" s="26"/>
      <c r="G57" s="26"/>
      <c r="H57" s="26"/>
      <c r="I57" s="26"/>
      <c r="J57" s="26"/>
      <c r="K57" s="26"/>
      <c r="L57" s="26"/>
      <c r="M57" s="25">
        <v>41189</v>
      </c>
      <c r="N57" s="25">
        <v>41230</v>
      </c>
      <c r="O57" s="25">
        <v>41273</v>
      </c>
      <c r="P57" s="4"/>
    </row>
    <row r="58" spans="1:16" x14ac:dyDescent="0.25">
      <c r="A58" s="103"/>
      <c r="B58" s="96"/>
      <c r="C58" s="103"/>
      <c r="D58" s="4"/>
      <c r="E58" s="4"/>
      <c r="F58" s="4"/>
      <c r="G58" s="4"/>
      <c r="H58" s="4"/>
      <c r="I58" s="4"/>
      <c r="J58" s="4"/>
      <c r="K58" s="4"/>
      <c r="L58" s="4"/>
      <c r="M58" s="4">
        <v>155</v>
      </c>
      <c r="N58" s="4">
        <v>35</v>
      </c>
      <c r="O58" s="4">
        <v>100</v>
      </c>
      <c r="P58" s="4">
        <f>SUM(D58:O58)</f>
        <v>290</v>
      </c>
    </row>
    <row r="59" spans="1:16" x14ac:dyDescent="0.25">
      <c r="A59" s="102">
        <v>27</v>
      </c>
      <c r="B59" s="95" t="s">
        <v>29</v>
      </c>
      <c r="C59" s="102">
        <v>53</v>
      </c>
      <c r="D59" s="26"/>
      <c r="E59" s="26"/>
      <c r="F59" s="26"/>
      <c r="G59" s="26"/>
      <c r="H59" s="25">
        <v>41041</v>
      </c>
      <c r="I59" s="26"/>
      <c r="J59" s="26"/>
      <c r="K59" s="25">
        <v>41126</v>
      </c>
      <c r="L59" s="26"/>
      <c r="M59" s="26"/>
      <c r="N59" s="25">
        <v>41224</v>
      </c>
      <c r="O59" s="26"/>
      <c r="P59" s="4"/>
    </row>
    <row r="60" spans="1:16" x14ac:dyDescent="0.25">
      <c r="A60" s="103"/>
      <c r="B60" s="96"/>
      <c r="C60" s="103"/>
      <c r="D60" s="4"/>
      <c r="E60" s="4"/>
      <c r="F60" s="4"/>
      <c r="G60" s="4"/>
      <c r="H60" s="4">
        <v>133</v>
      </c>
      <c r="I60" s="4"/>
      <c r="J60" s="4"/>
      <c r="K60" s="4">
        <v>100</v>
      </c>
      <c r="L60" s="4"/>
      <c r="M60" s="4"/>
      <c r="N60" s="4">
        <v>30</v>
      </c>
      <c r="O60" s="4"/>
      <c r="P60" s="4">
        <f>SUM(D60:O60)</f>
        <v>263</v>
      </c>
    </row>
    <row r="61" spans="1:16" x14ac:dyDescent="0.25">
      <c r="A61" s="102">
        <v>28</v>
      </c>
      <c r="B61" s="14" t="s">
        <v>30</v>
      </c>
      <c r="C61" s="19">
        <v>55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4"/>
    </row>
    <row r="62" spans="1:16" x14ac:dyDescent="0.25">
      <c r="A62" s="103"/>
      <c r="B62" s="15"/>
      <c r="C62" s="20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f>SUM(D62:O62)</f>
        <v>0</v>
      </c>
    </row>
    <row r="63" spans="1:16" x14ac:dyDescent="0.25">
      <c r="A63" s="102">
        <v>29</v>
      </c>
      <c r="B63" s="14" t="s">
        <v>31</v>
      </c>
      <c r="C63" s="19">
        <v>57</v>
      </c>
      <c r="D63" s="26"/>
      <c r="E63" s="26"/>
      <c r="F63" s="26"/>
      <c r="G63" s="26"/>
      <c r="H63" s="25">
        <v>41056</v>
      </c>
      <c r="I63" s="26"/>
      <c r="J63" s="25">
        <v>41092</v>
      </c>
      <c r="K63" s="25">
        <v>41126</v>
      </c>
      <c r="L63" s="25">
        <v>41166</v>
      </c>
      <c r="M63" s="26"/>
      <c r="N63" s="26"/>
      <c r="O63" s="26"/>
      <c r="P63" s="4"/>
    </row>
    <row r="64" spans="1:16" x14ac:dyDescent="0.25">
      <c r="A64" s="103"/>
      <c r="B64" s="15"/>
      <c r="C64" s="20"/>
      <c r="D64" s="4"/>
      <c r="E64" s="4"/>
      <c r="F64" s="4"/>
      <c r="G64" s="4"/>
      <c r="H64" s="4">
        <v>19</v>
      </c>
      <c r="I64" s="4"/>
      <c r="J64" s="4">
        <v>50</v>
      </c>
      <c r="K64" s="4">
        <v>50</v>
      </c>
      <c r="L64" s="4">
        <v>50</v>
      </c>
      <c r="M64" s="4"/>
      <c r="N64" s="4"/>
      <c r="O64" s="4"/>
      <c r="P64" s="4">
        <f>SUM(D64:O64)</f>
        <v>169</v>
      </c>
    </row>
    <row r="65" spans="1:16" x14ac:dyDescent="0.25">
      <c r="A65" s="102">
        <v>30</v>
      </c>
      <c r="B65" s="14" t="s">
        <v>32</v>
      </c>
      <c r="C65" s="19">
        <v>58</v>
      </c>
      <c r="D65" s="26"/>
      <c r="E65" s="26"/>
      <c r="F65" s="26"/>
      <c r="G65" s="25">
        <v>41028</v>
      </c>
      <c r="H65" s="26"/>
      <c r="I65" s="25">
        <v>41062</v>
      </c>
      <c r="J65" s="25">
        <v>41093</v>
      </c>
      <c r="K65" s="25">
        <v>41126</v>
      </c>
      <c r="L65" s="25">
        <v>41169</v>
      </c>
      <c r="M65" s="26"/>
      <c r="N65" s="25">
        <v>41230</v>
      </c>
      <c r="O65" s="26"/>
      <c r="P65" s="4"/>
    </row>
    <row r="66" spans="1:16" x14ac:dyDescent="0.25">
      <c r="A66" s="103"/>
      <c r="B66" s="15"/>
      <c r="C66" s="20"/>
      <c r="D66" s="4"/>
      <c r="E66" s="4"/>
      <c r="F66" s="4"/>
      <c r="G66" s="4">
        <v>50</v>
      </c>
      <c r="H66" s="4"/>
      <c r="I66" s="4">
        <v>20</v>
      </c>
      <c r="J66" s="4">
        <v>25</v>
      </c>
      <c r="K66" s="4">
        <v>40</v>
      </c>
      <c r="L66" s="4">
        <v>19</v>
      </c>
      <c r="M66" s="4"/>
      <c r="N66" s="4">
        <v>16</v>
      </c>
      <c r="O66" s="4"/>
      <c r="P66" s="4">
        <f>SUM(D66:O66)</f>
        <v>170</v>
      </c>
    </row>
    <row r="67" spans="1:16" x14ac:dyDescent="0.25">
      <c r="A67" s="102">
        <v>31</v>
      </c>
      <c r="B67" s="14" t="s">
        <v>33</v>
      </c>
      <c r="C67" s="19">
        <v>67</v>
      </c>
      <c r="D67" s="26"/>
      <c r="E67" s="26"/>
      <c r="F67" s="26"/>
      <c r="G67" s="25">
        <v>41028</v>
      </c>
      <c r="H67" s="25">
        <v>41056</v>
      </c>
      <c r="I67" s="25">
        <v>41087</v>
      </c>
      <c r="J67" s="25">
        <v>41117</v>
      </c>
      <c r="K67" s="25">
        <v>41160</v>
      </c>
      <c r="L67" s="25">
        <v>41181</v>
      </c>
      <c r="M67" s="26"/>
      <c r="N67" s="25">
        <v>41231</v>
      </c>
      <c r="O67" s="26"/>
      <c r="P67" s="4"/>
    </row>
    <row r="68" spans="1:16" x14ac:dyDescent="0.25">
      <c r="A68" s="103"/>
      <c r="B68" s="15"/>
      <c r="C68" s="20"/>
      <c r="D68" s="4"/>
      <c r="E68" s="4"/>
      <c r="F68" s="4"/>
      <c r="G68" s="4">
        <v>90</v>
      </c>
      <c r="H68" s="4">
        <v>125</v>
      </c>
      <c r="I68" s="4">
        <v>200</v>
      </c>
      <c r="J68" s="4">
        <v>200</v>
      </c>
      <c r="K68" s="4">
        <v>215</v>
      </c>
      <c r="L68" s="4">
        <v>120</v>
      </c>
      <c r="M68" s="4"/>
      <c r="N68" s="4">
        <v>270</v>
      </c>
      <c r="O68" s="4"/>
      <c r="P68" s="4">
        <f>SUM(D68:O68)</f>
        <v>1220</v>
      </c>
    </row>
    <row r="69" spans="1:16" x14ac:dyDescent="0.25">
      <c r="A69" s="102">
        <v>32</v>
      </c>
      <c r="B69" s="14" t="s">
        <v>34</v>
      </c>
      <c r="C69" s="19">
        <v>70</v>
      </c>
      <c r="D69" s="26"/>
      <c r="E69" s="26"/>
      <c r="F69" s="26"/>
      <c r="G69" s="25">
        <v>41028</v>
      </c>
      <c r="H69" s="26"/>
      <c r="I69" s="26"/>
      <c r="J69" s="26"/>
      <c r="K69" s="26"/>
      <c r="L69" s="26"/>
      <c r="M69" s="26"/>
      <c r="N69" s="26"/>
      <c r="O69" s="26"/>
      <c r="P69" s="4"/>
    </row>
    <row r="70" spans="1:16" x14ac:dyDescent="0.25">
      <c r="A70" s="103"/>
      <c r="B70" s="15"/>
      <c r="C70" s="20"/>
      <c r="D70" s="4"/>
      <c r="E70" s="4"/>
      <c r="F70" s="4"/>
      <c r="G70" s="4">
        <v>97</v>
      </c>
      <c r="H70" s="4"/>
      <c r="I70" s="4"/>
      <c r="J70" s="4"/>
      <c r="K70" s="4"/>
      <c r="L70" s="4"/>
      <c r="M70" s="4"/>
      <c r="N70" s="4"/>
      <c r="O70" s="4"/>
      <c r="P70" s="4">
        <f>SUM(D70:O70)</f>
        <v>97</v>
      </c>
    </row>
    <row r="71" spans="1:16" x14ac:dyDescent="0.25">
      <c r="A71"/>
      <c r="C71" s="22"/>
    </row>
    <row r="72" spans="1:16" x14ac:dyDescent="0.25">
      <c r="A72"/>
      <c r="C72" s="22"/>
    </row>
    <row r="73" spans="1:16" x14ac:dyDescent="0.25">
      <c r="A73" s="21"/>
      <c r="C73" s="17"/>
    </row>
    <row r="74" spans="1:16" x14ac:dyDescent="0.25">
      <c r="A74" s="111" t="s">
        <v>0</v>
      </c>
      <c r="B74" s="113" t="s">
        <v>1</v>
      </c>
      <c r="C74" s="115" t="s">
        <v>69</v>
      </c>
      <c r="D74" s="117" t="s">
        <v>82</v>
      </c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9"/>
      <c r="P74" s="120" t="s">
        <v>10</v>
      </c>
    </row>
    <row r="75" spans="1:16" x14ac:dyDescent="0.25">
      <c r="A75" s="112"/>
      <c r="B75" s="114"/>
      <c r="C75" s="116"/>
      <c r="D75" s="24" t="s">
        <v>71</v>
      </c>
      <c r="E75" s="24" t="s">
        <v>70</v>
      </c>
      <c r="F75" s="24" t="s">
        <v>72</v>
      </c>
      <c r="G75" s="24" t="s">
        <v>73</v>
      </c>
      <c r="H75" s="24" t="s">
        <v>74</v>
      </c>
      <c r="I75" s="24" t="s">
        <v>75</v>
      </c>
      <c r="J75" s="24" t="s">
        <v>76</v>
      </c>
      <c r="K75" s="24" t="s">
        <v>77</v>
      </c>
      <c r="L75" s="24" t="s">
        <v>78</v>
      </c>
      <c r="M75" s="24" t="s">
        <v>79</v>
      </c>
      <c r="N75" s="24" t="s">
        <v>81</v>
      </c>
      <c r="O75" s="24" t="s">
        <v>80</v>
      </c>
      <c r="P75" s="121"/>
    </row>
    <row r="76" spans="1:16" x14ac:dyDescent="0.25">
      <c r="A76" s="102">
        <v>33</v>
      </c>
      <c r="B76" s="95" t="s">
        <v>35</v>
      </c>
      <c r="C76" s="102">
        <v>71</v>
      </c>
      <c r="D76" s="26"/>
      <c r="E76" s="26"/>
      <c r="F76" s="26"/>
      <c r="G76" s="25">
        <v>41020</v>
      </c>
      <c r="H76" s="26"/>
      <c r="I76" s="25">
        <v>41076</v>
      </c>
      <c r="J76" s="26"/>
      <c r="K76" s="26"/>
      <c r="L76" s="26"/>
      <c r="M76" s="26"/>
      <c r="N76" s="25">
        <v>41228</v>
      </c>
      <c r="O76" s="26"/>
      <c r="P76" s="4"/>
    </row>
    <row r="77" spans="1:16" x14ac:dyDescent="0.25">
      <c r="A77" s="103"/>
      <c r="B77" s="96"/>
      <c r="C77" s="103"/>
      <c r="D77" s="4"/>
      <c r="E77" s="4"/>
      <c r="F77" s="4"/>
      <c r="G77" s="4">
        <v>76</v>
      </c>
      <c r="H77" s="4"/>
      <c r="I77" s="4">
        <v>12</v>
      </c>
      <c r="J77" s="4"/>
      <c r="K77" s="4"/>
      <c r="L77" s="4"/>
      <c r="M77" s="4"/>
      <c r="N77" s="4">
        <v>182</v>
      </c>
      <c r="O77" s="4"/>
      <c r="P77" s="4">
        <f>SUM(D77:O77)</f>
        <v>270</v>
      </c>
    </row>
    <row r="78" spans="1:16" x14ac:dyDescent="0.25">
      <c r="A78" s="102">
        <v>34</v>
      </c>
      <c r="B78" s="95" t="s">
        <v>36</v>
      </c>
      <c r="C78" s="102">
        <v>74</v>
      </c>
      <c r="D78" s="26"/>
      <c r="E78" s="26"/>
      <c r="F78" s="26"/>
      <c r="G78" s="26"/>
      <c r="H78" s="25">
        <v>41030</v>
      </c>
      <c r="I78" s="25">
        <v>41066</v>
      </c>
      <c r="J78" s="25">
        <v>41092</v>
      </c>
      <c r="K78" s="26"/>
      <c r="L78" s="26"/>
      <c r="M78" s="26"/>
      <c r="N78" s="25">
        <v>41237</v>
      </c>
      <c r="O78" s="26"/>
      <c r="P78" s="4"/>
    </row>
    <row r="79" spans="1:16" x14ac:dyDescent="0.25">
      <c r="A79" s="103"/>
      <c r="B79" s="96"/>
      <c r="C79" s="103"/>
      <c r="D79" s="4"/>
      <c r="E79" s="4"/>
      <c r="F79" s="4"/>
      <c r="G79" s="4"/>
      <c r="H79" s="4">
        <v>204</v>
      </c>
      <c r="I79" s="4">
        <v>66</v>
      </c>
      <c r="J79" s="4">
        <v>80</v>
      </c>
      <c r="K79" s="4"/>
      <c r="L79" s="4"/>
      <c r="M79" s="4"/>
      <c r="N79" s="4">
        <v>300</v>
      </c>
      <c r="O79" s="4"/>
      <c r="P79" s="4">
        <f>SUM(D79:O79)</f>
        <v>650</v>
      </c>
    </row>
    <row r="80" spans="1:16" x14ac:dyDescent="0.25">
      <c r="A80" s="102">
        <v>35</v>
      </c>
      <c r="B80" s="14" t="s">
        <v>37</v>
      </c>
      <c r="C80" s="19">
        <v>75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4"/>
    </row>
    <row r="81" spans="1:16" x14ac:dyDescent="0.25">
      <c r="A81" s="103"/>
      <c r="B81" s="15"/>
      <c r="C81" s="20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f>SUM(D81:O81)</f>
        <v>0</v>
      </c>
    </row>
    <row r="82" spans="1:16" x14ac:dyDescent="0.25">
      <c r="A82" s="102">
        <v>36</v>
      </c>
      <c r="B82" s="14" t="s">
        <v>38</v>
      </c>
      <c r="C82" s="19">
        <v>79</v>
      </c>
      <c r="D82" s="26"/>
      <c r="E82" s="26"/>
      <c r="F82" s="26"/>
      <c r="G82" s="26"/>
      <c r="H82" s="25">
        <v>41035</v>
      </c>
      <c r="I82" s="26"/>
      <c r="J82" s="26"/>
      <c r="K82" s="26"/>
      <c r="L82" s="26"/>
      <c r="M82" s="25">
        <v>41195</v>
      </c>
      <c r="N82" s="26"/>
      <c r="O82" s="26"/>
      <c r="P82" s="4"/>
    </row>
    <row r="83" spans="1:16" x14ac:dyDescent="0.25">
      <c r="A83" s="103"/>
      <c r="B83" s="15"/>
      <c r="C83" s="20"/>
      <c r="D83" s="4"/>
      <c r="E83" s="4"/>
      <c r="F83" s="4"/>
      <c r="G83" s="4"/>
      <c r="H83" s="4">
        <v>86</v>
      </c>
      <c r="I83" s="4"/>
      <c r="J83" s="4"/>
      <c r="K83" s="4"/>
      <c r="L83" s="4"/>
      <c r="M83" s="4">
        <v>104</v>
      </c>
      <c r="N83" s="4"/>
      <c r="O83" s="4"/>
      <c r="P83" s="4">
        <f>SUM(D83:O83)</f>
        <v>190</v>
      </c>
    </row>
    <row r="84" spans="1:16" x14ac:dyDescent="0.25">
      <c r="A84" s="102">
        <v>37</v>
      </c>
      <c r="B84" s="14" t="s">
        <v>39</v>
      </c>
      <c r="C84" s="19">
        <v>80</v>
      </c>
      <c r="D84" s="26"/>
      <c r="E84" s="26"/>
      <c r="F84" s="26"/>
      <c r="G84" s="25">
        <v>41000</v>
      </c>
      <c r="H84" s="25">
        <v>41048</v>
      </c>
      <c r="I84" s="26"/>
      <c r="J84" s="25">
        <v>41111</v>
      </c>
      <c r="K84" s="26"/>
      <c r="L84" s="26"/>
      <c r="M84" s="25">
        <v>41189</v>
      </c>
      <c r="N84" s="26"/>
      <c r="O84" s="26"/>
      <c r="P84" s="4"/>
    </row>
    <row r="85" spans="1:16" x14ac:dyDescent="0.25">
      <c r="A85" s="103"/>
      <c r="B85" s="15"/>
      <c r="C85" s="20"/>
      <c r="D85" s="4"/>
      <c r="E85" s="4"/>
      <c r="F85" s="4"/>
      <c r="G85" s="4">
        <v>125</v>
      </c>
      <c r="H85" s="4">
        <v>100</v>
      </c>
      <c r="I85" s="4"/>
      <c r="J85" s="4">
        <v>100</v>
      </c>
      <c r="K85" s="4"/>
      <c r="L85" s="4"/>
      <c r="M85" s="4">
        <v>200</v>
      </c>
      <c r="N85" s="4"/>
      <c r="O85" s="4"/>
      <c r="P85" s="4">
        <f>SUM(D85:O85)</f>
        <v>525</v>
      </c>
    </row>
    <row r="86" spans="1:16" x14ac:dyDescent="0.25">
      <c r="A86" s="102">
        <v>38</v>
      </c>
      <c r="B86" s="14" t="s">
        <v>40</v>
      </c>
      <c r="C86" s="19">
        <v>81</v>
      </c>
      <c r="D86" s="26"/>
      <c r="E86" s="26"/>
      <c r="F86" s="25">
        <v>41000</v>
      </c>
      <c r="G86" s="25">
        <v>41029</v>
      </c>
      <c r="H86" s="25">
        <v>41062</v>
      </c>
      <c r="I86" s="25">
        <v>41087</v>
      </c>
      <c r="J86" s="26"/>
      <c r="K86" s="25">
        <v>41147</v>
      </c>
      <c r="L86" s="25">
        <v>41181</v>
      </c>
      <c r="M86" s="26"/>
      <c r="N86" s="25">
        <v>41217</v>
      </c>
      <c r="O86" s="26"/>
      <c r="P86" s="4"/>
    </row>
    <row r="87" spans="1:16" x14ac:dyDescent="0.25">
      <c r="A87" s="103"/>
      <c r="B87" s="15"/>
      <c r="C87" s="20"/>
      <c r="D87" s="4"/>
      <c r="E87" s="4"/>
      <c r="F87" s="4">
        <v>76</v>
      </c>
      <c r="G87" s="4">
        <v>11</v>
      </c>
      <c r="H87" s="4">
        <v>64</v>
      </c>
      <c r="I87" s="4">
        <v>65</v>
      </c>
      <c r="J87" s="4"/>
      <c r="K87" s="4">
        <v>152</v>
      </c>
      <c r="L87" s="4">
        <v>78</v>
      </c>
      <c r="M87" s="4"/>
      <c r="N87" s="4">
        <v>70</v>
      </c>
      <c r="O87" s="4"/>
      <c r="P87" s="4">
        <f>SUM(D87:O87)</f>
        <v>516</v>
      </c>
    </row>
    <row r="88" spans="1:16" x14ac:dyDescent="0.25">
      <c r="A88" s="102">
        <v>39</v>
      </c>
      <c r="B88" s="14" t="s">
        <v>41</v>
      </c>
      <c r="C88" s="19">
        <v>82</v>
      </c>
      <c r="D88" s="26"/>
      <c r="E88" s="26"/>
      <c r="F88" s="26"/>
      <c r="G88" s="26"/>
      <c r="H88" s="25">
        <v>41030</v>
      </c>
      <c r="I88" s="26"/>
      <c r="J88" s="26"/>
      <c r="K88" s="26"/>
      <c r="L88" s="26"/>
      <c r="M88" s="26"/>
      <c r="N88" s="25">
        <v>41216</v>
      </c>
      <c r="O88" s="26"/>
      <c r="P88" s="4"/>
    </row>
    <row r="89" spans="1:16" x14ac:dyDescent="0.25">
      <c r="A89" s="103"/>
      <c r="B89" s="15"/>
      <c r="C89" s="20"/>
      <c r="D89" s="4"/>
      <c r="E89" s="4"/>
      <c r="F89" s="4"/>
      <c r="G89" s="4"/>
      <c r="H89" s="4">
        <v>150</v>
      </c>
      <c r="I89" s="4"/>
      <c r="J89" s="4"/>
      <c r="K89" s="4"/>
      <c r="L89" s="4"/>
      <c r="M89" s="4"/>
      <c r="N89" s="4">
        <v>140</v>
      </c>
      <c r="O89" s="4"/>
      <c r="P89" s="4">
        <f>SUM(D89:O89)</f>
        <v>290</v>
      </c>
    </row>
    <row r="90" spans="1:16" x14ac:dyDescent="0.25">
      <c r="A90" s="102">
        <v>40</v>
      </c>
      <c r="B90" s="14" t="s">
        <v>42</v>
      </c>
      <c r="C90" s="19">
        <v>83</v>
      </c>
      <c r="D90" s="26"/>
      <c r="E90" s="26"/>
      <c r="F90" s="26"/>
      <c r="G90" s="26"/>
      <c r="H90" s="25">
        <v>41030</v>
      </c>
      <c r="I90" s="26"/>
      <c r="J90" s="26"/>
      <c r="K90" s="26"/>
      <c r="L90" s="26"/>
      <c r="M90" s="26"/>
      <c r="N90" s="25">
        <v>41216</v>
      </c>
      <c r="O90" s="26"/>
      <c r="P90" s="4"/>
    </row>
    <row r="91" spans="1:16" x14ac:dyDescent="0.25">
      <c r="A91" s="103"/>
      <c r="B91" s="15"/>
      <c r="C91" s="20"/>
      <c r="D91" s="4"/>
      <c r="E91" s="4"/>
      <c r="F91" s="4"/>
      <c r="G91" s="4"/>
      <c r="H91" s="4">
        <v>169</v>
      </c>
      <c r="I91" s="4"/>
      <c r="J91" s="4"/>
      <c r="K91" s="4"/>
      <c r="L91" s="4"/>
      <c r="M91" s="4"/>
      <c r="N91" s="4">
        <v>33</v>
      </c>
      <c r="O91" s="4"/>
      <c r="P91" s="4">
        <f>SUM(D91:O91)</f>
        <v>202</v>
      </c>
    </row>
    <row r="92" spans="1:16" x14ac:dyDescent="0.25">
      <c r="A92" s="102">
        <v>41</v>
      </c>
      <c r="B92" s="14" t="s">
        <v>64</v>
      </c>
      <c r="C92" s="23">
        <v>85</v>
      </c>
      <c r="D92" s="26"/>
      <c r="E92" s="26"/>
      <c r="F92" s="26"/>
      <c r="G92" s="26"/>
      <c r="H92" s="26"/>
      <c r="I92" s="26"/>
      <c r="J92" s="25">
        <v>41088</v>
      </c>
      <c r="K92" s="25">
        <v>41121</v>
      </c>
      <c r="L92" s="26"/>
      <c r="M92" s="26"/>
      <c r="N92" s="26"/>
      <c r="O92" s="26"/>
      <c r="P92" s="4"/>
    </row>
    <row r="93" spans="1:16" x14ac:dyDescent="0.25">
      <c r="A93" s="103"/>
      <c r="B93" s="15"/>
      <c r="C93" s="23"/>
      <c r="D93" s="4"/>
      <c r="E93" s="4"/>
      <c r="F93" s="4"/>
      <c r="G93" s="4"/>
      <c r="H93" s="4"/>
      <c r="I93" s="4"/>
      <c r="J93" s="4">
        <v>40</v>
      </c>
      <c r="K93" s="4">
        <v>10</v>
      </c>
      <c r="L93" s="4"/>
      <c r="M93" s="4"/>
      <c r="N93" s="4"/>
      <c r="O93" s="4"/>
      <c r="P93" s="4">
        <f>SUM(D93:O93)</f>
        <v>50</v>
      </c>
    </row>
    <row r="94" spans="1:16" x14ac:dyDescent="0.25">
      <c r="A94" s="102">
        <v>42</v>
      </c>
      <c r="B94" s="14" t="s">
        <v>43</v>
      </c>
      <c r="C94" s="19">
        <v>86</v>
      </c>
      <c r="D94" s="26"/>
      <c r="E94" s="26"/>
      <c r="F94" s="26"/>
      <c r="G94" s="26"/>
      <c r="H94" s="25">
        <v>41042</v>
      </c>
      <c r="I94" s="26"/>
      <c r="J94" s="25">
        <v>41111</v>
      </c>
      <c r="K94" s="25">
        <v>41152</v>
      </c>
      <c r="L94" s="26"/>
      <c r="M94" s="25">
        <v>41196</v>
      </c>
      <c r="N94" s="26"/>
      <c r="O94" s="26"/>
      <c r="P94" s="4"/>
    </row>
    <row r="95" spans="1:16" x14ac:dyDescent="0.25">
      <c r="A95" s="103"/>
      <c r="B95" s="15"/>
      <c r="C95" s="20"/>
      <c r="D95" s="4"/>
      <c r="E95" s="4"/>
      <c r="F95" s="4"/>
      <c r="G95" s="4"/>
      <c r="H95" s="4">
        <v>40</v>
      </c>
      <c r="I95" s="4"/>
      <c r="J95" s="4">
        <v>100</v>
      </c>
      <c r="K95" s="4">
        <v>150</v>
      </c>
      <c r="L95" s="4"/>
      <c r="M95" s="4">
        <v>245</v>
      </c>
      <c r="N95" s="4"/>
      <c r="O95" s="4"/>
      <c r="P95" s="4">
        <f>SUM(D95:O95)</f>
        <v>535</v>
      </c>
    </row>
    <row r="96" spans="1:16" x14ac:dyDescent="0.25">
      <c r="A96" s="102">
        <v>43</v>
      </c>
      <c r="B96" s="14" t="s">
        <v>44</v>
      </c>
      <c r="C96" s="19">
        <v>87</v>
      </c>
      <c r="D96" s="26"/>
      <c r="E96" s="26"/>
      <c r="F96" s="26"/>
      <c r="G96" s="26"/>
      <c r="H96" s="25">
        <v>41035</v>
      </c>
      <c r="I96" s="26"/>
      <c r="J96" s="25">
        <v>41093</v>
      </c>
      <c r="K96" s="26"/>
      <c r="L96" s="26"/>
      <c r="M96" s="26"/>
      <c r="N96" s="26"/>
      <c r="O96" s="26"/>
      <c r="P96" s="4"/>
    </row>
    <row r="97" spans="1:16" x14ac:dyDescent="0.25">
      <c r="A97" s="103"/>
      <c r="B97" s="15"/>
      <c r="C97" s="20"/>
      <c r="D97" s="4"/>
      <c r="E97" s="4"/>
      <c r="F97" s="4"/>
      <c r="G97" s="4"/>
      <c r="H97" s="4">
        <v>70</v>
      </c>
      <c r="I97" s="4"/>
      <c r="J97" s="4">
        <v>0</v>
      </c>
      <c r="K97" s="4"/>
      <c r="L97" s="4"/>
      <c r="M97" s="4"/>
      <c r="N97" s="4"/>
      <c r="O97" s="4"/>
      <c r="P97" s="4">
        <f>SUM(D97:O97)</f>
        <v>70</v>
      </c>
    </row>
    <row r="98" spans="1:16" x14ac:dyDescent="0.25">
      <c r="A98" s="102">
        <v>44</v>
      </c>
      <c r="B98" s="14" t="s">
        <v>45</v>
      </c>
      <c r="C98" s="19">
        <v>88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5">
        <v>41224</v>
      </c>
      <c r="O98" s="26"/>
      <c r="P98" s="4"/>
    </row>
    <row r="99" spans="1:16" x14ac:dyDescent="0.25">
      <c r="A99" s="103"/>
      <c r="B99" s="15"/>
      <c r="C99" s="20"/>
      <c r="D99" s="4"/>
      <c r="E99" s="4"/>
      <c r="F99" s="4"/>
      <c r="G99" s="4"/>
      <c r="H99" s="4"/>
      <c r="I99" s="4"/>
      <c r="J99" s="4"/>
      <c r="K99" s="4"/>
      <c r="L99" s="4"/>
      <c r="M99" s="4"/>
      <c r="N99" s="4">
        <v>222</v>
      </c>
      <c r="O99" s="4"/>
      <c r="P99" s="4">
        <f>SUM(D99:O99)</f>
        <v>222</v>
      </c>
    </row>
    <row r="100" spans="1:16" x14ac:dyDescent="0.25">
      <c r="A100" s="102">
        <v>45</v>
      </c>
      <c r="B100" s="14" t="s">
        <v>46</v>
      </c>
      <c r="C100" s="19">
        <v>96</v>
      </c>
      <c r="D100" s="26"/>
      <c r="E100" s="26"/>
      <c r="F100" s="26"/>
      <c r="G100" s="26"/>
      <c r="H100" s="26"/>
      <c r="I100" s="26"/>
      <c r="J100" s="25">
        <v>41091</v>
      </c>
      <c r="K100" s="26"/>
      <c r="L100" s="25">
        <v>41160</v>
      </c>
      <c r="M100" s="25">
        <v>41188</v>
      </c>
      <c r="N100" s="26"/>
      <c r="O100" s="26"/>
      <c r="P100" s="4"/>
    </row>
    <row r="101" spans="1:16" x14ac:dyDescent="0.25">
      <c r="A101" s="103"/>
      <c r="B101" s="15"/>
      <c r="C101" s="20"/>
      <c r="D101" s="4"/>
      <c r="E101" s="4"/>
      <c r="F101" s="4"/>
      <c r="G101" s="4"/>
      <c r="H101" s="4"/>
      <c r="I101" s="4"/>
      <c r="J101" s="4">
        <v>23</v>
      </c>
      <c r="K101" s="4"/>
      <c r="L101" s="4">
        <v>26</v>
      </c>
      <c r="M101" s="4">
        <v>10</v>
      </c>
      <c r="N101" s="4"/>
      <c r="O101" s="4"/>
      <c r="P101" s="4">
        <f>SUM(D101:O101)</f>
        <v>59</v>
      </c>
    </row>
    <row r="102" spans="1:16" x14ac:dyDescent="0.25">
      <c r="A102" s="102">
        <v>46</v>
      </c>
      <c r="B102" s="14" t="s">
        <v>47</v>
      </c>
      <c r="C102" s="19">
        <v>98</v>
      </c>
      <c r="D102" s="26"/>
      <c r="E102" s="26"/>
      <c r="F102" s="26"/>
      <c r="G102" s="26"/>
      <c r="H102" s="25">
        <v>41035</v>
      </c>
      <c r="I102" s="26"/>
      <c r="J102" s="26"/>
      <c r="K102" s="25">
        <v>41140</v>
      </c>
      <c r="L102" s="25">
        <v>41182</v>
      </c>
      <c r="M102" s="26"/>
      <c r="N102" s="26"/>
      <c r="O102" s="26"/>
      <c r="P102" s="4"/>
    </row>
    <row r="103" spans="1:16" x14ac:dyDescent="0.25">
      <c r="A103" s="103"/>
      <c r="B103" s="15"/>
      <c r="C103" s="20"/>
      <c r="D103" s="4"/>
      <c r="E103" s="4"/>
      <c r="F103" s="4"/>
      <c r="G103" s="4"/>
      <c r="H103" s="4">
        <v>171</v>
      </c>
      <c r="I103" s="4"/>
      <c r="J103" s="4"/>
      <c r="K103" s="4">
        <v>102</v>
      </c>
      <c r="L103" s="4">
        <v>40</v>
      </c>
      <c r="M103" s="4"/>
      <c r="N103" s="4"/>
      <c r="O103" s="4"/>
      <c r="P103" s="4">
        <f>SUM(D103:O103)</f>
        <v>313</v>
      </c>
    </row>
    <row r="104" spans="1:16" x14ac:dyDescent="0.25">
      <c r="A104" s="102">
        <v>47</v>
      </c>
      <c r="B104" s="106" t="s">
        <v>83</v>
      </c>
      <c r="C104" s="102">
        <v>100</v>
      </c>
      <c r="D104" s="26"/>
      <c r="E104" s="26"/>
      <c r="F104" s="26"/>
      <c r="G104" s="26"/>
      <c r="H104" s="26"/>
      <c r="I104" s="25">
        <v>41077</v>
      </c>
      <c r="J104" s="26"/>
      <c r="K104" s="26"/>
      <c r="L104" s="26"/>
      <c r="M104" s="26"/>
      <c r="N104" s="26"/>
      <c r="O104" s="26"/>
      <c r="P104" s="4"/>
    </row>
    <row r="105" spans="1:16" x14ac:dyDescent="0.25">
      <c r="A105" s="103"/>
      <c r="B105" s="107"/>
      <c r="C105" s="103"/>
      <c r="D105" s="4"/>
      <c r="E105" s="4"/>
      <c r="F105" s="4"/>
      <c r="G105" s="4"/>
      <c r="H105" s="4"/>
      <c r="I105" s="4">
        <v>0</v>
      </c>
      <c r="J105" s="4"/>
      <c r="K105" s="4"/>
      <c r="L105" s="4"/>
      <c r="M105" s="4"/>
      <c r="N105" s="4"/>
      <c r="O105" s="4"/>
      <c r="P105" s="4">
        <f>SUM(D105:O105)</f>
        <v>0</v>
      </c>
    </row>
    <row r="106" spans="1:16" x14ac:dyDescent="0.25">
      <c r="A106" s="102">
        <v>48</v>
      </c>
      <c r="B106" s="106"/>
      <c r="C106" s="113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4"/>
    </row>
    <row r="107" spans="1:16" x14ac:dyDescent="0.25">
      <c r="A107" s="103"/>
      <c r="B107" s="107"/>
      <c r="C107" s="11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>
        <f>SUM(D107:O107)</f>
        <v>0</v>
      </c>
    </row>
    <row r="108" spans="1:16" x14ac:dyDescent="0.25">
      <c r="C108" s="17"/>
    </row>
    <row r="109" spans="1:16" x14ac:dyDescent="0.25">
      <c r="C109" s="17"/>
    </row>
    <row r="110" spans="1:16" x14ac:dyDescent="0.25">
      <c r="C110" s="17"/>
    </row>
    <row r="111" spans="1:16" x14ac:dyDescent="0.25">
      <c r="A111" s="111" t="s">
        <v>0</v>
      </c>
      <c r="B111" s="113" t="s">
        <v>1</v>
      </c>
      <c r="C111" s="115" t="s">
        <v>69</v>
      </c>
      <c r="D111" s="117" t="s">
        <v>82</v>
      </c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9"/>
      <c r="P111" s="115" t="s">
        <v>10</v>
      </c>
    </row>
    <row r="112" spans="1:16" x14ac:dyDescent="0.25">
      <c r="A112" s="112"/>
      <c r="B112" s="114"/>
      <c r="C112" s="116"/>
      <c r="D112" s="24" t="s">
        <v>71</v>
      </c>
      <c r="E112" s="24" t="s">
        <v>70</v>
      </c>
      <c r="F112" s="24" t="s">
        <v>72</v>
      </c>
      <c r="G112" s="24" t="s">
        <v>73</v>
      </c>
      <c r="H112" s="24" t="s">
        <v>74</v>
      </c>
      <c r="I112" s="24" t="s">
        <v>75</v>
      </c>
      <c r="J112" s="24" t="s">
        <v>76</v>
      </c>
      <c r="K112" s="24" t="s">
        <v>77</v>
      </c>
      <c r="L112" s="24" t="s">
        <v>78</v>
      </c>
      <c r="M112" s="24" t="s">
        <v>79</v>
      </c>
      <c r="N112" s="24" t="s">
        <v>81</v>
      </c>
      <c r="O112" s="24" t="s">
        <v>80</v>
      </c>
      <c r="P112" s="116"/>
    </row>
    <row r="113" spans="1:16" x14ac:dyDescent="0.25">
      <c r="A113" s="102">
        <v>49</v>
      </c>
      <c r="B113" s="95"/>
      <c r="C113" s="10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03"/>
      <c r="B114" s="96"/>
      <c r="C114" s="10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>
        <f>SUM(D114:O114)</f>
        <v>0</v>
      </c>
    </row>
    <row r="115" spans="1:16" x14ac:dyDescent="0.25">
      <c r="A115" s="102">
        <v>50</v>
      </c>
      <c r="B115" s="104"/>
      <c r="C115" s="10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03"/>
      <c r="B116" s="105"/>
      <c r="C116" s="10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>
        <f>SUM(D116:O116)</f>
        <v>0</v>
      </c>
    </row>
    <row r="117" spans="1:16" x14ac:dyDescent="0.25">
      <c r="A117" s="102">
        <v>51</v>
      </c>
      <c r="B117" s="104"/>
      <c r="C117" s="10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03"/>
      <c r="B118" s="105"/>
      <c r="C118" s="10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>
        <f>SUM(D118:O118)</f>
        <v>0</v>
      </c>
    </row>
    <row r="119" spans="1:16" x14ac:dyDescent="0.25">
      <c r="A119" s="102">
        <v>52</v>
      </c>
      <c r="B119" s="104"/>
      <c r="C119" s="10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03"/>
      <c r="B120" s="105"/>
      <c r="C120" s="10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>
        <f>SUM(D120:O120)</f>
        <v>0</v>
      </c>
    </row>
    <row r="121" spans="1:16" x14ac:dyDescent="0.25">
      <c r="A121" s="102">
        <v>53</v>
      </c>
      <c r="B121" s="104"/>
      <c r="C121" s="10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03"/>
      <c r="B122" s="105"/>
      <c r="C122" s="10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>
        <f>SUM(D122:O122)</f>
        <v>0</v>
      </c>
    </row>
    <row r="123" spans="1:16" x14ac:dyDescent="0.25">
      <c r="A123" s="102">
        <v>54</v>
      </c>
      <c r="B123" s="104"/>
      <c r="C123" s="10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03"/>
      <c r="B124" s="105"/>
      <c r="C124" s="10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>
        <f>SUM(D124:O124)</f>
        <v>0</v>
      </c>
    </row>
    <row r="125" spans="1:16" x14ac:dyDescent="0.25">
      <c r="A125" s="102">
        <v>55</v>
      </c>
      <c r="B125" s="104"/>
      <c r="C125" s="10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03"/>
      <c r="B126" s="105"/>
      <c r="C126" s="10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>
        <f>SUM(D126:O126)</f>
        <v>0</v>
      </c>
    </row>
    <row r="127" spans="1:16" x14ac:dyDescent="0.25">
      <c r="A127" s="102">
        <v>56</v>
      </c>
      <c r="B127" s="104"/>
      <c r="C127" s="110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03"/>
      <c r="B128" s="105"/>
      <c r="C128" s="110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>
        <f>SUM(D128:O128)</f>
        <v>0</v>
      </c>
    </row>
    <row r="129" spans="1:16" x14ac:dyDescent="0.25">
      <c r="A129" s="102">
        <v>57</v>
      </c>
      <c r="B129" s="104"/>
      <c r="C129" s="10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03"/>
      <c r="B130" s="105"/>
      <c r="C130" s="10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>
        <f>SUM(D130:O130)</f>
        <v>0</v>
      </c>
    </row>
    <row r="131" spans="1:16" x14ac:dyDescent="0.25">
      <c r="A131" s="102">
        <v>58</v>
      </c>
      <c r="B131" s="104"/>
      <c r="C131" s="10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03"/>
      <c r="B132" s="105"/>
      <c r="C132" s="10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>
        <f>SUM(D132:O132)</f>
        <v>0</v>
      </c>
    </row>
    <row r="133" spans="1:16" x14ac:dyDescent="0.25">
      <c r="A133" s="102">
        <v>59</v>
      </c>
      <c r="B133" s="104"/>
      <c r="C133" s="10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03"/>
      <c r="B134" s="105"/>
      <c r="C134" s="10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>
        <f>SUM(D134:O134)</f>
        <v>0</v>
      </c>
    </row>
    <row r="135" spans="1:16" x14ac:dyDescent="0.25">
      <c r="A135" s="102">
        <v>60</v>
      </c>
      <c r="B135" s="104"/>
      <c r="C135" s="10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03"/>
      <c r="B136" s="105"/>
      <c r="C136" s="10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>
        <f>SUM(D136:O136)</f>
        <v>0</v>
      </c>
    </row>
    <row r="137" spans="1:16" x14ac:dyDescent="0.25">
      <c r="A137" s="102">
        <v>61</v>
      </c>
      <c r="B137" s="104"/>
      <c r="C137" s="10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03"/>
      <c r="B138" s="105"/>
      <c r="C138" s="10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>
        <f>SUM(D138:O138)</f>
        <v>0</v>
      </c>
    </row>
    <row r="139" spans="1:16" x14ac:dyDescent="0.25">
      <c r="A139" s="102">
        <v>62</v>
      </c>
      <c r="B139" s="104"/>
      <c r="C139" s="10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03"/>
      <c r="B140" s="105"/>
      <c r="C140" s="10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>
        <f>SUM(D140:O140)</f>
        <v>0</v>
      </c>
    </row>
    <row r="141" spans="1:16" x14ac:dyDescent="0.25">
      <c r="A141" s="102">
        <v>63</v>
      </c>
      <c r="B141" s="106" t="s">
        <v>84</v>
      </c>
      <c r="C141" s="10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03"/>
      <c r="B142" s="107"/>
      <c r="C142" s="10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>
        <f>SUM(D142:O142)</f>
        <v>0</v>
      </c>
    </row>
    <row r="143" spans="1:16" x14ac:dyDescent="0.25">
      <c r="A143" s="102"/>
      <c r="B143" s="108" t="s">
        <v>85</v>
      </c>
      <c r="C143" s="109"/>
      <c r="D143" s="1">
        <f t="shared" ref="D143:O143" si="0">SUM(D4+D6+D8+D10+D12+D14+D16+D18+D20+D22+D24+D26+D28+D30+D32+D34+D40+D42+D44+D46+D48+D50+D52+D54+D56+D58+D60+D62+D64+D66+D68+D70+D77+D79+D81+D83+D85+D87+D89+D91+D93+D95+D97+D99+D101+D103+D105+D107+D114+D116+D118+D120+D122+D124+D126+D128+D130+D132+D134+D136+D138+D140+D142)</f>
        <v>0</v>
      </c>
      <c r="E143" s="1">
        <f t="shared" si="0"/>
        <v>0</v>
      </c>
      <c r="F143" s="1">
        <f t="shared" si="0"/>
        <v>76</v>
      </c>
      <c r="G143" s="1">
        <f t="shared" si="0"/>
        <v>1462</v>
      </c>
      <c r="H143" s="1">
        <f t="shared" si="0"/>
        <v>2401</v>
      </c>
      <c r="I143" s="1">
        <f t="shared" si="0"/>
        <v>1010</v>
      </c>
      <c r="J143" s="1">
        <f t="shared" si="0"/>
        <v>2365</v>
      </c>
      <c r="K143" s="1">
        <f t="shared" si="0"/>
        <v>1319</v>
      </c>
      <c r="L143" s="1">
        <f t="shared" si="0"/>
        <v>1764</v>
      </c>
      <c r="M143" s="1">
        <f t="shared" si="0"/>
        <v>1641</v>
      </c>
      <c r="N143" s="1">
        <f t="shared" si="0"/>
        <v>2172</v>
      </c>
      <c r="O143" s="1">
        <f t="shared" si="0"/>
        <v>732</v>
      </c>
      <c r="P143" s="1">
        <f>SUM(D143:O143)</f>
        <v>14942</v>
      </c>
    </row>
    <row r="144" spans="1:16" x14ac:dyDescent="0.25">
      <c r="A144" s="103"/>
      <c r="B144" s="108" t="s">
        <v>86</v>
      </c>
      <c r="C144" s="109"/>
      <c r="D144" s="1">
        <v>190</v>
      </c>
      <c r="E144" s="1">
        <v>70</v>
      </c>
      <c r="F144" s="1">
        <v>230</v>
      </c>
      <c r="G144" s="1">
        <v>1150</v>
      </c>
      <c r="H144" s="1">
        <v>1800</v>
      </c>
      <c r="I144" s="1">
        <v>1500</v>
      </c>
      <c r="J144" s="1">
        <v>2310</v>
      </c>
      <c r="K144" s="1">
        <v>2200</v>
      </c>
      <c r="L144" s="1">
        <v>1940</v>
      </c>
      <c r="M144" s="1">
        <v>1900</v>
      </c>
      <c r="N144" s="1">
        <v>1100</v>
      </c>
      <c r="O144" s="1">
        <v>650</v>
      </c>
      <c r="P144" s="1">
        <f>SUM(D144:O144)</f>
        <v>15040</v>
      </c>
    </row>
    <row r="145" spans="1:16" x14ac:dyDescent="0.25">
      <c r="A145" s="23"/>
      <c r="B145" s="108" t="s">
        <v>50</v>
      </c>
      <c r="C145" s="109"/>
      <c r="D145" s="1">
        <f t="shared" ref="D145:P145" si="1">SUM(D143-D144)</f>
        <v>-190</v>
      </c>
      <c r="E145" s="1">
        <f t="shared" si="1"/>
        <v>-70</v>
      </c>
      <c r="F145" s="1">
        <f t="shared" si="1"/>
        <v>-154</v>
      </c>
      <c r="G145" s="1">
        <f t="shared" si="1"/>
        <v>312</v>
      </c>
      <c r="H145" s="1">
        <f t="shared" si="1"/>
        <v>601</v>
      </c>
      <c r="I145" s="1">
        <f t="shared" si="1"/>
        <v>-490</v>
      </c>
      <c r="J145" s="1">
        <f t="shared" si="1"/>
        <v>55</v>
      </c>
      <c r="K145" s="1">
        <f t="shared" si="1"/>
        <v>-881</v>
      </c>
      <c r="L145" s="1">
        <f t="shared" si="1"/>
        <v>-176</v>
      </c>
      <c r="M145" s="1">
        <f t="shared" si="1"/>
        <v>-259</v>
      </c>
      <c r="N145" s="1">
        <f t="shared" si="1"/>
        <v>1072</v>
      </c>
      <c r="O145" s="1">
        <f t="shared" si="1"/>
        <v>82</v>
      </c>
      <c r="P145" s="9">
        <f t="shared" si="1"/>
        <v>-98</v>
      </c>
    </row>
    <row r="148" spans="1:16" x14ac:dyDescent="0.25">
      <c r="A148" s="122" t="s">
        <v>0</v>
      </c>
      <c r="B148" s="113" t="s">
        <v>1</v>
      </c>
      <c r="C148" s="115" t="s">
        <v>69</v>
      </c>
      <c r="D148" s="117" t="s">
        <v>87</v>
      </c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9"/>
      <c r="P148" s="120" t="s">
        <v>10</v>
      </c>
    </row>
    <row r="149" spans="1:16" x14ac:dyDescent="0.25">
      <c r="A149" s="123"/>
      <c r="B149" s="114"/>
      <c r="C149" s="116"/>
      <c r="D149" s="24" t="s">
        <v>71</v>
      </c>
      <c r="E149" s="24" t="s">
        <v>70</v>
      </c>
      <c r="F149" s="24" t="s">
        <v>72</v>
      </c>
      <c r="G149" s="24" t="s">
        <v>73</v>
      </c>
      <c r="H149" s="24" t="s">
        <v>74</v>
      </c>
      <c r="I149" s="24" t="s">
        <v>75</v>
      </c>
      <c r="J149" s="24" t="s">
        <v>76</v>
      </c>
      <c r="K149" s="24" t="s">
        <v>77</v>
      </c>
      <c r="L149" s="24" t="s">
        <v>78</v>
      </c>
      <c r="M149" s="24" t="s">
        <v>79</v>
      </c>
      <c r="N149" s="24" t="s">
        <v>81</v>
      </c>
      <c r="O149" s="24" t="s">
        <v>80</v>
      </c>
      <c r="P149" s="121"/>
    </row>
    <row r="150" spans="1:16" x14ac:dyDescent="0.25">
      <c r="A150" s="102">
        <v>1</v>
      </c>
      <c r="B150" s="95" t="s">
        <v>9</v>
      </c>
      <c r="C150" s="102">
        <v>3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x14ac:dyDescent="0.25">
      <c r="A151" s="103"/>
      <c r="B151" s="96"/>
      <c r="C151" s="10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>
        <f>SUM(D151:O151)</f>
        <v>0</v>
      </c>
    </row>
    <row r="152" spans="1:16" x14ac:dyDescent="0.25">
      <c r="A152" s="102">
        <v>2</v>
      </c>
      <c r="B152" s="95" t="s">
        <v>11</v>
      </c>
      <c r="C152" s="102">
        <v>4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x14ac:dyDescent="0.25">
      <c r="A153" s="103"/>
      <c r="B153" s="96"/>
      <c r="C153" s="10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>
        <f>SUM(D153:O153)</f>
        <v>0</v>
      </c>
    </row>
    <row r="154" spans="1:16" x14ac:dyDescent="0.25">
      <c r="A154" s="102">
        <v>3</v>
      </c>
      <c r="B154" s="124" t="s">
        <v>52</v>
      </c>
      <c r="C154" s="102">
        <v>5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x14ac:dyDescent="0.25">
      <c r="A155" s="103"/>
      <c r="B155" s="125"/>
      <c r="C155" s="10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>
        <f>SUM(D155:O155)</f>
        <v>0</v>
      </c>
    </row>
    <row r="156" spans="1:16" x14ac:dyDescent="0.25">
      <c r="A156" s="102">
        <v>4</v>
      </c>
      <c r="B156" s="95" t="s">
        <v>12</v>
      </c>
      <c r="C156" s="102">
        <v>6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x14ac:dyDescent="0.25">
      <c r="A157" s="103"/>
      <c r="B157" s="96"/>
      <c r="C157" s="10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>
        <f>SUM(D157:O157)</f>
        <v>0</v>
      </c>
    </row>
    <row r="158" spans="1:16" x14ac:dyDescent="0.25">
      <c r="A158" s="102">
        <v>5</v>
      </c>
      <c r="B158" s="95" t="s">
        <v>13</v>
      </c>
      <c r="C158" s="102">
        <v>7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x14ac:dyDescent="0.25">
      <c r="A159" s="103"/>
      <c r="B159" s="96"/>
      <c r="C159" s="10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>
        <f>SUM(D159:O159)</f>
        <v>0</v>
      </c>
    </row>
    <row r="160" spans="1:16" x14ac:dyDescent="0.25">
      <c r="A160" s="102">
        <v>6</v>
      </c>
      <c r="B160" s="95" t="s">
        <v>14</v>
      </c>
      <c r="C160" s="102">
        <v>8</v>
      </c>
      <c r="D160" s="26"/>
      <c r="E160" s="25">
        <v>41343</v>
      </c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4"/>
    </row>
    <row r="161" spans="1:16" x14ac:dyDescent="0.25">
      <c r="A161" s="103"/>
      <c r="B161" s="96"/>
      <c r="C161" s="103"/>
      <c r="D161" s="4"/>
      <c r="E161" s="4">
        <v>60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>
        <f>SUM(D161:O161)</f>
        <v>60</v>
      </c>
    </row>
    <row r="162" spans="1:16" x14ac:dyDescent="0.25">
      <c r="A162" s="102">
        <v>7</v>
      </c>
      <c r="B162" s="95" t="s">
        <v>15</v>
      </c>
      <c r="C162" s="102">
        <v>11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x14ac:dyDescent="0.25">
      <c r="A163" s="103"/>
      <c r="B163" s="96"/>
      <c r="C163" s="10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>
        <f>SUM(D163:O163)</f>
        <v>0</v>
      </c>
    </row>
    <row r="164" spans="1:16" x14ac:dyDescent="0.25">
      <c r="A164" s="102">
        <v>8</v>
      </c>
      <c r="B164" s="95" t="s">
        <v>16</v>
      </c>
      <c r="C164" s="110">
        <v>13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x14ac:dyDescent="0.25">
      <c r="A165" s="103"/>
      <c r="B165" s="96"/>
      <c r="C165" s="110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>
        <f>SUM(D165:O165)</f>
        <v>0</v>
      </c>
    </row>
    <row r="166" spans="1:16" x14ac:dyDescent="0.25">
      <c r="A166" s="102">
        <v>9</v>
      </c>
      <c r="B166" s="95" t="s">
        <v>17</v>
      </c>
      <c r="C166" s="102">
        <v>14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x14ac:dyDescent="0.25">
      <c r="A167" s="103"/>
      <c r="B167" s="96"/>
      <c r="C167" s="10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>
        <f>SUM(D167:O167)</f>
        <v>0</v>
      </c>
    </row>
    <row r="168" spans="1:16" x14ac:dyDescent="0.25">
      <c r="A168" s="102">
        <v>10</v>
      </c>
      <c r="B168" s="95" t="s">
        <v>18</v>
      </c>
      <c r="C168" s="102">
        <v>16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x14ac:dyDescent="0.25">
      <c r="A169" s="103"/>
      <c r="B169" s="96"/>
      <c r="C169" s="10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f>SUM(D169:O169)</f>
        <v>0</v>
      </c>
    </row>
    <row r="170" spans="1:16" x14ac:dyDescent="0.25">
      <c r="A170" s="102">
        <v>11</v>
      </c>
      <c r="B170" s="95" t="s">
        <v>62</v>
      </c>
      <c r="C170" s="102">
        <v>17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x14ac:dyDescent="0.25">
      <c r="A171" s="103"/>
      <c r="B171" s="96"/>
      <c r="C171" s="10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f>SUM(D171:O171)</f>
        <v>0</v>
      </c>
    </row>
    <row r="172" spans="1:16" x14ac:dyDescent="0.25">
      <c r="A172" s="102">
        <v>12</v>
      </c>
      <c r="B172" s="95" t="s">
        <v>54</v>
      </c>
      <c r="C172" s="102">
        <v>19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x14ac:dyDescent="0.25">
      <c r="A173" s="103"/>
      <c r="B173" s="96"/>
      <c r="C173" s="10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>
        <f>SUM(D173:O173)</f>
        <v>0</v>
      </c>
    </row>
    <row r="174" spans="1:16" x14ac:dyDescent="0.25">
      <c r="A174" s="102">
        <v>13</v>
      </c>
      <c r="B174" s="95" t="s">
        <v>53</v>
      </c>
      <c r="C174" s="102">
        <v>19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25">
      <c r="A175" s="103"/>
      <c r="B175" s="96"/>
      <c r="C175" s="10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>
        <f>SUM(D175:O175)</f>
        <v>0</v>
      </c>
    </row>
    <row r="176" spans="1:16" x14ac:dyDescent="0.25">
      <c r="A176" s="102">
        <v>14</v>
      </c>
      <c r="B176" s="95" t="s">
        <v>19</v>
      </c>
      <c r="C176" s="102">
        <v>22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x14ac:dyDescent="0.25">
      <c r="A177" s="103"/>
      <c r="B177" s="96"/>
      <c r="C177" s="10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f>SUM(D177:O177)</f>
        <v>0</v>
      </c>
    </row>
    <row r="178" spans="1:16" x14ac:dyDescent="0.25">
      <c r="A178" s="102">
        <v>15</v>
      </c>
      <c r="B178" s="95" t="s">
        <v>20</v>
      </c>
      <c r="C178" s="102">
        <v>25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x14ac:dyDescent="0.25">
      <c r="A179" s="103"/>
      <c r="B179" s="96"/>
      <c r="C179" s="10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f>SUM(D179:O179)</f>
        <v>0</v>
      </c>
    </row>
    <row r="180" spans="1:16" x14ac:dyDescent="0.25">
      <c r="A180" s="102">
        <v>16</v>
      </c>
      <c r="B180" s="95" t="s">
        <v>21</v>
      </c>
      <c r="C180" s="102">
        <v>27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x14ac:dyDescent="0.25">
      <c r="A181" s="103"/>
      <c r="B181" s="96"/>
      <c r="C181" s="10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>
        <f>SUM(D181:O181)</f>
        <v>0</v>
      </c>
    </row>
    <row r="182" spans="1:16" x14ac:dyDescent="0.25">
      <c r="A182"/>
      <c r="C182" s="22"/>
    </row>
    <row r="185" spans="1:16" x14ac:dyDescent="0.25">
      <c r="A185" s="111" t="s">
        <v>0</v>
      </c>
      <c r="B185" s="113" t="s">
        <v>1</v>
      </c>
      <c r="C185" s="115" t="s">
        <v>69</v>
      </c>
      <c r="D185" s="117" t="s">
        <v>87</v>
      </c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9"/>
      <c r="P185" s="120" t="s">
        <v>10</v>
      </c>
    </row>
    <row r="186" spans="1:16" x14ac:dyDescent="0.25">
      <c r="A186" s="112"/>
      <c r="B186" s="114"/>
      <c r="C186" s="116"/>
      <c r="D186" s="24" t="s">
        <v>71</v>
      </c>
      <c r="E186" s="24" t="s">
        <v>70</v>
      </c>
      <c r="F186" s="24" t="s">
        <v>72</v>
      </c>
      <c r="G186" s="24" t="s">
        <v>73</v>
      </c>
      <c r="H186" s="24" t="s">
        <v>74</v>
      </c>
      <c r="I186" s="24" t="s">
        <v>75</v>
      </c>
      <c r="J186" s="24" t="s">
        <v>76</v>
      </c>
      <c r="K186" s="24" t="s">
        <v>77</v>
      </c>
      <c r="L186" s="24" t="s">
        <v>78</v>
      </c>
      <c r="M186" s="24" t="s">
        <v>79</v>
      </c>
      <c r="N186" s="24" t="s">
        <v>81</v>
      </c>
      <c r="O186" s="24" t="s">
        <v>80</v>
      </c>
      <c r="P186" s="121"/>
    </row>
    <row r="187" spans="1:16" x14ac:dyDescent="0.25">
      <c r="A187" s="102">
        <v>17</v>
      </c>
      <c r="B187" s="95" t="s">
        <v>23</v>
      </c>
      <c r="C187" s="102">
        <v>34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x14ac:dyDescent="0.25">
      <c r="A188" s="103"/>
      <c r="B188" s="96"/>
      <c r="C188" s="10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>
        <f>SUM(D188:O188)</f>
        <v>0</v>
      </c>
    </row>
    <row r="189" spans="1:16" x14ac:dyDescent="0.25">
      <c r="A189" s="102">
        <v>18</v>
      </c>
      <c r="B189" s="95" t="s">
        <v>22</v>
      </c>
      <c r="C189" s="102">
        <v>37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x14ac:dyDescent="0.25">
      <c r="A190" s="103"/>
      <c r="B190" s="96"/>
      <c r="C190" s="10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>
        <f>SUM(D190:O190)</f>
        <v>0</v>
      </c>
    </row>
    <row r="191" spans="1:16" x14ac:dyDescent="0.25">
      <c r="A191" s="102">
        <v>19</v>
      </c>
      <c r="B191" s="95" t="s">
        <v>65</v>
      </c>
      <c r="C191" s="102">
        <v>39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x14ac:dyDescent="0.25">
      <c r="A192" s="103"/>
      <c r="B192" s="96"/>
      <c r="C192" s="10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>
        <f>SUM(D192:O192)</f>
        <v>0</v>
      </c>
    </row>
    <row r="193" spans="1:16" x14ac:dyDescent="0.25">
      <c r="A193" s="102">
        <v>20</v>
      </c>
      <c r="B193" s="95" t="s">
        <v>61</v>
      </c>
      <c r="C193" s="102">
        <v>40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x14ac:dyDescent="0.25">
      <c r="A194" s="103"/>
      <c r="B194" s="96"/>
      <c r="C194" s="10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>
        <f>SUM(D194:O194)</f>
        <v>0</v>
      </c>
    </row>
    <row r="195" spans="1:16" x14ac:dyDescent="0.25">
      <c r="A195" s="102">
        <v>21</v>
      </c>
      <c r="B195" s="95" t="s">
        <v>24</v>
      </c>
      <c r="C195" s="102">
        <v>42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x14ac:dyDescent="0.25">
      <c r="A196" s="103"/>
      <c r="B196" s="96"/>
      <c r="C196" s="10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>
        <f>SUM(D196:O196)</f>
        <v>0</v>
      </c>
    </row>
    <row r="197" spans="1:16" x14ac:dyDescent="0.25">
      <c r="A197" s="102">
        <v>22</v>
      </c>
      <c r="B197" s="95" t="s">
        <v>25</v>
      </c>
      <c r="C197" s="102">
        <v>43</v>
      </c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x14ac:dyDescent="0.25">
      <c r="A198" s="103"/>
      <c r="B198" s="96"/>
      <c r="C198" s="10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>
        <f>SUM(D198:O198)</f>
        <v>0</v>
      </c>
    </row>
    <row r="199" spans="1:16" x14ac:dyDescent="0.25">
      <c r="A199" s="102">
        <v>23</v>
      </c>
      <c r="B199" s="95" t="s">
        <v>26</v>
      </c>
      <c r="C199" s="102">
        <v>44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x14ac:dyDescent="0.25">
      <c r="A200" s="103"/>
      <c r="B200" s="96"/>
      <c r="C200" s="10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>
        <f>SUM(D200:O200)</f>
        <v>0</v>
      </c>
    </row>
    <row r="201" spans="1:16" x14ac:dyDescent="0.25">
      <c r="A201" s="102">
        <v>24</v>
      </c>
      <c r="B201" s="95" t="s">
        <v>27</v>
      </c>
      <c r="C201" s="110">
        <v>47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x14ac:dyDescent="0.25">
      <c r="A202" s="103"/>
      <c r="B202" s="96"/>
      <c r="C202" s="110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>
        <f>SUM(D202:O202)</f>
        <v>0</v>
      </c>
    </row>
    <row r="203" spans="1:16" x14ac:dyDescent="0.25">
      <c r="A203" s="102">
        <v>25</v>
      </c>
      <c r="B203" s="95" t="s">
        <v>28</v>
      </c>
      <c r="C203" s="102">
        <v>50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x14ac:dyDescent="0.25">
      <c r="A204" s="103"/>
      <c r="B204" s="96"/>
      <c r="C204" s="10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>
        <f>SUM(D204:O204)</f>
        <v>0</v>
      </c>
    </row>
    <row r="205" spans="1:16" x14ac:dyDescent="0.25">
      <c r="A205" s="102">
        <v>26</v>
      </c>
      <c r="B205" s="95" t="s">
        <v>66</v>
      </c>
      <c r="C205" s="102">
        <v>51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x14ac:dyDescent="0.25">
      <c r="A206" s="103"/>
      <c r="B206" s="96"/>
      <c r="C206" s="10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>
        <f>SUM(D206:O206)</f>
        <v>0</v>
      </c>
    </row>
    <row r="207" spans="1:16" x14ac:dyDescent="0.25">
      <c r="A207" s="102">
        <v>27</v>
      </c>
      <c r="B207" s="95" t="s">
        <v>29</v>
      </c>
      <c r="C207" s="102">
        <v>53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x14ac:dyDescent="0.25">
      <c r="A208" s="103"/>
      <c r="B208" s="96"/>
      <c r="C208" s="10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>
        <f>SUM(D208:O208)</f>
        <v>0</v>
      </c>
    </row>
    <row r="209" spans="1:16" x14ac:dyDescent="0.25">
      <c r="A209" s="102">
        <v>28</v>
      </c>
      <c r="B209" s="14" t="s">
        <v>30</v>
      </c>
      <c r="C209" s="19">
        <v>55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x14ac:dyDescent="0.25">
      <c r="A210" s="103"/>
      <c r="B210" s="15"/>
      <c r="C210" s="20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>
        <f>SUM(D210:O210)</f>
        <v>0</v>
      </c>
    </row>
    <row r="211" spans="1:16" x14ac:dyDescent="0.25">
      <c r="A211" s="102">
        <v>29</v>
      </c>
      <c r="B211" s="14" t="s">
        <v>31</v>
      </c>
      <c r="C211" s="19">
        <v>57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x14ac:dyDescent="0.25">
      <c r="A212" s="103"/>
      <c r="B212" s="15"/>
      <c r="C212" s="20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>
        <f>SUM(D212:O212)</f>
        <v>0</v>
      </c>
    </row>
    <row r="213" spans="1:16" x14ac:dyDescent="0.25">
      <c r="A213" s="102">
        <v>30</v>
      </c>
      <c r="B213" s="14" t="s">
        <v>32</v>
      </c>
      <c r="C213" s="19">
        <v>58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x14ac:dyDescent="0.25">
      <c r="A214" s="103"/>
      <c r="B214" s="15"/>
      <c r="C214" s="20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>
        <f>SUM(D214:O214)</f>
        <v>0</v>
      </c>
    </row>
    <row r="215" spans="1:16" x14ac:dyDescent="0.25">
      <c r="A215" s="102">
        <v>31</v>
      </c>
      <c r="B215" s="14" t="s">
        <v>33</v>
      </c>
      <c r="C215" s="19">
        <v>67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x14ac:dyDescent="0.25">
      <c r="A216" s="103"/>
      <c r="B216" s="15"/>
      <c r="C216" s="20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f>SUM(D216:O216)</f>
        <v>0</v>
      </c>
    </row>
    <row r="217" spans="1:16" x14ac:dyDescent="0.25">
      <c r="A217" s="102">
        <v>32</v>
      </c>
      <c r="B217" s="14" t="s">
        <v>34</v>
      </c>
      <c r="C217" s="19">
        <v>70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x14ac:dyDescent="0.25">
      <c r="A218" s="103"/>
      <c r="B218" s="15"/>
      <c r="C218" s="20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>
        <f>SUM(D218:O218)</f>
        <v>0</v>
      </c>
    </row>
    <row r="222" spans="1:16" x14ac:dyDescent="0.25">
      <c r="A222" s="111" t="s">
        <v>0</v>
      </c>
      <c r="B222" s="113" t="s">
        <v>1</v>
      </c>
      <c r="C222" s="115" t="s">
        <v>69</v>
      </c>
      <c r="D222" s="117" t="s">
        <v>87</v>
      </c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9"/>
      <c r="P222" s="120" t="s">
        <v>10</v>
      </c>
    </row>
    <row r="223" spans="1:16" x14ac:dyDescent="0.25">
      <c r="A223" s="112"/>
      <c r="B223" s="114"/>
      <c r="C223" s="116"/>
      <c r="D223" s="24" t="s">
        <v>71</v>
      </c>
      <c r="E223" s="24" t="s">
        <v>70</v>
      </c>
      <c r="F223" s="24" t="s">
        <v>72</v>
      </c>
      <c r="G223" s="24" t="s">
        <v>73</v>
      </c>
      <c r="H223" s="24" t="s">
        <v>74</v>
      </c>
      <c r="I223" s="24" t="s">
        <v>75</v>
      </c>
      <c r="J223" s="24" t="s">
        <v>76</v>
      </c>
      <c r="K223" s="24" t="s">
        <v>77</v>
      </c>
      <c r="L223" s="24" t="s">
        <v>78</v>
      </c>
      <c r="M223" s="24" t="s">
        <v>79</v>
      </c>
      <c r="N223" s="24" t="s">
        <v>81</v>
      </c>
      <c r="O223" s="24" t="s">
        <v>80</v>
      </c>
      <c r="P223" s="121"/>
    </row>
    <row r="224" spans="1:16" x14ac:dyDescent="0.25">
      <c r="A224" s="102">
        <v>33</v>
      </c>
      <c r="B224" s="95" t="s">
        <v>35</v>
      </c>
      <c r="C224" s="102">
        <v>71</v>
      </c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x14ac:dyDescent="0.25">
      <c r="A225" s="103"/>
      <c r="B225" s="96"/>
      <c r="C225" s="10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>
        <f>SUM(D225:O225)</f>
        <v>0</v>
      </c>
    </row>
    <row r="226" spans="1:16" x14ac:dyDescent="0.25">
      <c r="A226" s="102">
        <v>34</v>
      </c>
      <c r="B226" s="95" t="s">
        <v>36</v>
      </c>
      <c r="C226" s="102">
        <v>74</v>
      </c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x14ac:dyDescent="0.25">
      <c r="A227" s="103"/>
      <c r="B227" s="96"/>
      <c r="C227" s="10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>
        <f>SUM(D227:O227)</f>
        <v>0</v>
      </c>
    </row>
    <row r="228" spans="1:16" x14ac:dyDescent="0.25">
      <c r="A228" s="102">
        <v>35</v>
      </c>
      <c r="B228" s="14" t="s">
        <v>37</v>
      </c>
      <c r="C228" s="19">
        <v>75</v>
      </c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x14ac:dyDescent="0.25">
      <c r="A229" s="103"/>
      <c r="B229" s="15"/>
      <c r="C229" s="20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>
        <f>SUM(D229:O229)</f>
        <v>0</v>
      </c>
    </row>
    <row r="230" spans="1:16" x14ac:dyDescent="0.25">
      <c r="A230" s="102">
        <v>36</v>
      </c>
      <c r="B230" s="14" t="s">
        <v>38</v>
      </c>
      <c r="C230" s="19">
        <v>79</v>
      </c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x14ac:dyDescent="0.25">
      <c r="A231" s="103"/>
      <c r="B231" s="15"/>
      <c r="C231" s="20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f>SUM(D231:O231)</f>
        <v>0</v>
      </c>
    </row>
    <row r="232" spans="1:16" x14ac:dyDescent="0.25">
      <c r="A232" s="102">
        <v>37</v>
      </c>
      <c r="B232" s="14" t="s">
        <v>39</v>
      </c>
      <c r="C232" s="19">
        <v>80</v>
      </c>
      <c r="D232" s="26"/>
      <c r="E232" s="25">
        <v>41343</v>
      </c>
      <c r="F232" s="25"/>
      <c r="G232" s="26"/>
      <c r="H232" s="26"/>
      <c r="I232" s="26"/>
      <c r="J232" s="26"/>
      <c r="K232" s="26"/>
      <c r="L232" s="26"/>
      <c r="M232" s="26"/>
      <c r="N232" s="26"/>
      <c r="O232" s="26"/>
      <c r="P232" s="4"/>
    </row>
    <row r="233" spans="1:16" x14ac:dyDescent="0.25">
      <c r="A233" s="103"/>
      <c r="B233" s="15"/>
      <c r="C233" s="20"/>
      <c r="D233" s="4"/>
      <c r="E233" s="4">
        <v>300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>
        <f>SUM(D233:O233)</f>
        <v>300</v>
      </c>
    </row>
    <row r="234" spans="1:16" x14ac:dyDescent="0.25">
      <c r="A234" s="102">
        <v>38</v>
      </c>
      <c r="B234" s="14" t="s">
        <v>40</v>
      </c>
      <c r="C234" s="19">
        <v>81</v>
      </c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x14ac:dyDescent="0.25">
      <c r="A235" s="103"/>
      <c r="B235" s="15"/>
      <c r="C235" s="20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>
        <f>SUM(D235:O235)</f>
        <v>0</v>
      </c>
    </row>
    <row r="236" spans="1:16" x14ac:dyDescent="0.25">
      <c r="A236" s="102">
        <v>39</v>
      </c>
      <c r="B236" s="14" t="s">
        <v>41</v>
      </c>
      <c r="C236" s="19">
        <v>82</v>
      </c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x14ac:dyDescent="0.25">
      <c r="A237" s="103"/>
      <c r="B237" s="15"/>
      <c r="C237" s="20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>
        <f>SUM(D237:O237)</f>
        <v>0</v>
      </c>
    </row>
    <row r="238" spans="1:16" x14ac:dyDescent="0.25">
      <c r="A238" s="102">
        <v>40</v>
      </c>
      <c r="B238" s="14" t="s">
        <v>42</v>
      </c>
      <c r="C238" s="19">
        <v>83</v>
      </c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x14ac:dyDescent="0.25">
      <c r="A239" s="103"/>
      <c r="B239" s="15"/>
      <c r="C239" s="20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>
        <f>SUM(D239:O239)</f>
        <v>0</v>
      </c>
    </row>
    <row r="240" spans="1:16" x14ac:dyDescent="0.25">
      <c r="A240" s="102">
        <v>41</v>
      </c>
      <c r="B240" s="14" t="s">
        <v>64</v>
      </c>
      <c r="C240" s="23">
        <v>85</v>
      </c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x14ac:dyDescent="0.25">
      <c r="A241" s="103"/>
      <c r="B241" s="15"/>
      <c r="C241" s="2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>
        <f>SUM(D241:O241)</f>
        <v>0</v>
      </c>
    </row>
    <row r="242" spans="1:16" x14ac:dyDescent="0.25">
      <c r="A242" s="102">
        <v>42</v>
      </c>
      <c r="B242" s="14" t="s">
        <v>43</v>
      </c>
      <c r="C242" s="19">
        <v>86</v>
      </c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x14ac:dyDescent="0.25">
      <c r="A243" s="103"/>
      <c r="B243" s="15"/>
      <c r="C243" s="20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>
        <f>SUM(D243:O243)</f>
        <v>0</v>
      </c>
    </row>
    <row r="244" spans="1:16" x14ac:dyDescent="0.25">
      <c r="A244" s="102">
        <v>43</v>
      </c>
      <c r="B244" s="14" t="s">
        <v>44</v>
      </c>
      <c r="C244" s="19">
        <v>87</v>
      </c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x14ac:dyDescent="0.25">
      <c r="A245" s="103"/>
      <c r="B245" s="15"/>
      <c r="C245" s="20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>
        <f>SUM(D245:O245)</f>
        <v>0</v>
      </c>
    </row>
    <row r="246" spans="1:16" x14ac:dyDescent="0.25">
      <c r="A246" s="102">
        <v>44</v>
      </c>
      <c r="B246" s="14" t="s">
        <v>45</v>
      </c>
      <c r="C246" s="19">
        <v>88</v>
      </c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x14ac:dyDescent="0.25">
      <c r="A247" s="103"/>
      <c r="B247" s="15"/>
      <c r="C247" s="20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>
        <f>SUM(D247:O247)</f>
        <v>0</v>
      </c>
    </row>
    <row r="248" spans="1:16" x14ac:dyDescent="0.25">
      <c r="A248" s="102">
        <v>45</v>
      </c>
      <c r="B248" s="14" t="s">
        <v>46</v>
      </c>
      <c r="C248" s="19">
        <v>96</v>
      </c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x14ac:dyDescent="0.25">
      <c r="A249" s="103"/>
      <c r="B249" s="15"/>
      <c r="C249" s="20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>
        <f>SUM(D249:O249)</f>
        <v>0</v>
      </c>
    </row>
    <row r="250" spans="1:16" x14ac:dyDescent="0.25">
      <c r="A250" s="102">
        <v>46</v>
      </c>
      <c r="B250" s="14" t="s">
        <v>47</v>
      </c>
      <c r="C250" s="19">
        <v>98</v>
      </c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x14ac:dyDescent="0.25">
      <c r="A251" s="103"/>
      <c r="B251" s="15"/>
      <c r="C251" s="20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>
        <f>SUM(D251:O251)</f>
        <v>0</v>
      </c>
    </row>
    <row r="252" spans="1:16" x14ac:dyDescent="0.25">
      <c r="A252" s="102">
        <v>47</v>
      </c>
      <c r="B252" s="106" t="s">
        <v>83</v>
      </c>
      <c r="C252" s="102">
        <v>100</v>
      </c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x14ac:dyDescent="0.25">
      <c r="A253" s="103"/>
      <c r="B253" s="107"/>
      <c r="C253" s="10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>
        <f>SUM(D253:O253)</f>
        <v>0</v>
      </c>
    </row>
    <row r="254" spans="1:16" x14ac:dyDescent="0.25">
      <c r="A254" s="102">
        <v>48</v>
      </c>
      <c r="B254" s="106"/>
      <c r="C254" s="11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x14ac:dyDescent="0.25">
      <c r="A255" s="103"/>
      <c r="B255" s="107"/>
      <c r="C255" s="11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>
        <f>SUM(D255:O255)</f>
        <v>0</v>
      </c>
    </row>
    <row r="259" spans="1:16" x14ac:dyDescent="0.25">
      <c r="A259" s="111" t="s">
        <v>0</v>
      </c>
      <c r="B259" s="113" t="s">
        <v>1</v>
      </c>
      <c r="C259" s="115" t="s">
        <v>69</v>
      </c>
      <c r="D259" s="117" t="s">
        <v>87</v>
      </c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9"/>
      <c r="P259" s="115" t="s">
        <v>10</v>
      </c>
    </row>
    <row r="260" spans="1:16" x14ac:dyDescent="0.25">
      <c r="A260" s="112"/>
      <c r="B260" s="114"/>
      <c r="C260" s="116"/>
      <c r="D260" s="24" t="s">
        <v>71</v>
      </c>
      <c r="E260" s="24" t="s">
        <v>70</v>
      </c>
      <c r="F260" s="24" t="s">
        <v>72</v>
      </c>
      <c r="G260" s="24" t="s">
        <v>73</v>
      </c>
      <c r="H260" s="24" t="s">
        <v>74</v>
      </c>
      <c r="I260" s="24" t="s">
        <v>75</v>
      </c>
      <c r="J260" s="24" t="s">
        <v>76</v>
      </c>
      <c r="K260" s="24" t="s">
        <v>77</v>
      </c>
      <c r="L260" s="24" t="s">
        <v>78</v>
      </c>
      <c r="M260" s="24" t="s">
        <v>79</v>
      </c>
      <c r="N260" s="24" t="s">
        <v>81</v>
      </c>
      <c r="O260" s="24" t="s">
        <v>80</v>
      </c>
      <c r="P260" s="116"/>
    </row>
    <row r="261" spans="1:16" x14ac:dyDescent="0.25">
      <c r="A261" s="102">
        <v>49</v>
      </c>
      <c r="B261" s="95"/>
      <c r="C261" s="10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03"/>
      <c r="B262" s="96"/>
      <c r="C262" s="10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>
        <f>SUM(D262:O262)</f>
        <v>0</v>
      </c>
    </row>
    <row r="263" spans="1:16" x14ac:dyDescent="0.25">
      <c r="A263" s="102">
        <v>50</v>
      </c>
      <c r="B263" s="104"/>
      <c r="C263" s="10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03"/>
      <c r="B264" s="105"/>
      <c r="C264" s="10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>
        <f>SUM(D264:O264)</f>
        <v>0</v>
      </c>
    </row>
    <row r="265" spans="1:16" x14ac:dyDescent="0.25">
      <c r="A265" s="102">
        <v>51</v>
      </c>
      <c r="B265" s="104"/>
      <c r="C265" s="10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03"/>
      <c r="B266" s="105"/>
      <c r="C266" s="10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>
        <f>SUM(D266:O266)</f>
        <v>0</v>
      </c>
    </row>
    <row r="267" spans="1:16" x14ac:dyDescent="0.25">
      <c r="A267" s="102">
        <v>52</v>
      </c>
      <c r="B267" s="104"/>
      <c r="C267" s="10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03"/>
      <c r="B268" s="105"/>
      <c r="C268" s="10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>
        <f>SUM(D268:O268)</f>
        <v>0</v>
      </c>
    </row>
    <row r="269" spans="1:16" x14ac:dyDescent="0.25">
      <c r="A269" s="102">
        <v>53</v>
      </c>
      <c r="B269" s="104"/>
      <c r="C269" s="10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03"/>
      <c r="B270" s="105"/>
      <c r="C270" s="10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>
        <f>SUM(D270:O270)</f>
        <v>0</v>
      </c>
    </row>
    <row r="271" spans="1:16" x14ac:dyDescent="0.25">
      <c r="A271" s="102">
        <v>54</v>
      </c>
      <c r="B271" s="104"/>
      <c r="C271" s="10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03"/>
      <c r="B272" s="105"/>
      <c r="C272" s="10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>
        <f>SUM(D272:O272)</f>
        <v>0</v>
      </c>
    </row>
    <row r="273" spans="1:16" x14ac:dyDescent="0.25">
      <c r="A273" s="102">
        <v>55</v>
      </c>
      <c r="B273" s="104"/>
      <c r="C273" s="10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03"/>
      <c r="B274" s="105"/>
      <c r="C274" s="10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>
        <f>SUM(D274:O274)</f>
        <v>0</v>
      </c>
    </row>
    <row r="275" spans="1:16" x14ac:dyDescent="0.25">
      <c r="A275" s="102">
        <v>56</v>
      </c>
      <c r="B275" s="104"/>
      <c r="C275" s="110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03"/>
      <c r="B276" s="105"/>
      <c r="C276" s="110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>
        <f>SUM(D276:O276)</f>
        <v>0</v>
      </c>
    </row>
    <row r="277" spans="1:16" x14ac:dyDescent="0.25">
      <c r="A277" s="102">
        <v>57</v>
      </c>
      <c r="B277" s="104"/>
      <c r="C277" s="10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03"/>
      <c r="B278" s="105"/>
      <c r="C278" s="10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>
        <f>SUM(D278:O278)</f>
        <v>0</v>
      </c>
    </row>
    <row r="279" spans="1:16" x14ac:dyDescent="0.25">
      <c r="A279" s="102">
        <v>58</v>
      </c>
      <c r="B279" s="104"/>
      <c r="C279" s="10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03"/>
      <c r="B280" s="105"/>
      <c r="C280" s="10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>
        <f>SUM(D280:O280)</f>
        <v>0</v>
      </c>
    </row>
    <row r="281" spans="1:16" x14ac:dyDescent="0.25">
      <c r="A281" s="102">
        <v>59</v>
      </c>
      <c r="B281" s="104"/>
      <c r="C281" s="10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03"/>
      <c r="B282" s="105"/>
      <c r="C282" s="10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>
        <f>SUM(D282:O282)</f>
        <v>0</v>
      </c>
    </row>
    <row r="283" spans="1:16" x14ac:dyDescent="0.25">
      <c r="A283" s="102">
        <v>60</v>
      </c>
      <c r="B283" s="104"/>
      <c r="C283" s="10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03"/>
      <c r="B284" s="105"/>
      <c r="C284" s="10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>
        <f>SUM(D284:O284)</f>
        <v>0</v>
      </c>
    </row>
    <row r="285" spans="1:16" x14ac:dyDescent="0.25">
      <c r="A285" s="102">
        <v>61</v>
      </c>
      <c r="B285" s="104"/>
      <c r="C285" s="10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03"/>
      <c r="B286" s="105"/>
      <c r="C286" s="10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>
        <f>SUM(D286:O286)</f>
        <v>0</v>
      </c>
    </row>
    <row r="287" spans="1:16" x14ac:dyDescent="0.25">
      <c r="A287" s="102">
        <v>62</v>
      </c>
      <c r="B287" s="104"/>
      <c r="C287" s="10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03"/>
      <c r="B288" s="105"/>
      <c r="C288" s="10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>
        <f>SUM(D288:O288)</f>
        <v>0</v>
      </c>
    </row>
    <row r="289" spans="1:16" x14ac:dyDescent="0.25">
      <c r="A289" s="102">
        <v>63</v>
      </c>
      <c r="B289" s="106" t="s">
        <v>84</v>
      </c>
      <c r="C289" s="10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03"/>
      <c r="B290" s="107"/>
      <c r="C290" s="10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>
        <f>SUM(D290:O290)</f>
        <v>0</v>
      </c>
    </row>
    <row r="291" spans="1:16" x14ac:dyDescent="0.25">
      <c r="A291" s="102"/>
      <c r="B291" s="108" t="s">
        <v>85</v>
      </c>
      <c r="C291" s="109"/>
      <c r="D291" s="1">
        <f t="shared" ref="D291:O291" si="2">SUM(D151+D153+D155+D157+D159+D161+D163+D165+D167+D169+D171+D173+D175+D177+D179+D181+D188+D190+D192+D194+D196+D198+D200+D202+D204+D206+D208+D210+D212+D214+D216+D218+D225+D227+D229+D231+D233+D235+D237+D239+D241+D243+D245+D247+D249+D251+D253+D255+D262+D264+D266+D268+D270+D272+D274+D276+D278+D280+D282+D284+D286+D288+D290)</f>
        <v>0</v>
      </c>
      <c r="E291" s="1">
        <f t="shared" si="2"/>
        <v>360</v>
      </c>
      <c r="F291" s="1">
        <f t="shared" si="2"/>
        <v>0</v>
      </c>
      <c r="G291" s="1">
        <f t="shared" si="2"/>
        <v>0</v>
      </c>
      <c r="H291" s="1">
        <f t="shared" si="2"/>
        <v>0</v>
      </c>
      <c r="I291" s="1">
        <f t="shared" si="2"/>
        <v>0</v>
      </c>
      <c r="J291" s="1">
        <f t="shared" si="2"/>
        <v>0</v>
      </c>
      <c r="K291" s="1">
        <f t="shared" si="2"/>
        <v>0</v>
      </c>
      <c r="L291" s="1">
        <f t="shared" si="2"/>
        <v>0</v>
      </c>
      <c r="M291" s="1">
        <f t="shared" si="2"/>
        <v>0</v>
      </c>
      <c r="N291" s="1">
        <f t="shared" si="2"/>
        <v>0</v>
      </c>
      <c r="O291" s="1">
        <f t="shared" si="2"/>
        <v>0</v>
      </c>
      <c r="P291" s="1">
        <f>SUM(D291:O291)</f>
        <v>360</v>
      </c>
    </row>
    <row r="292" spans="1:16" x14ac:dyDescent="0.25">
      <c r="A292" s="103"/>
      <c r="B292" s="108" t="s">
        <v>86</v>
      </c>
      <c r="C292" s="109"/>
      <c r="D292" s="1">
        <v>550</v>
      </c>
      <c r="E292" s="1">
        <v>820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>
        <f>SUM(D292:O292)</f>
        <v>1370</v>
      </c>
    </row>
    <row r="293" spans="1:16" x14ac:dyDescent="0.25">
      <c r="A293" s="23"/>
      <c r="B293" s="108" t="s">
        <v>50</v>
      </c>
      <c r="C293" s="109"/>
      <c r="D293" s="1">
        <f t="shared" ref="D293:P293" si="3">SUM(D291-D292)</f>
        <v>-550</v>
      </c>
      <c r="E293" s="1">
        <f t="shared" si="3"/>
        <v>-460</v>
      </c>
      <c r="F293" s="1">
        <f t="shared" si="3"/>
        <v>0</v>
      </c>
      <c r="G293" s="1">
        <f t="shared" si="3"/>
        <v>0</v>
      </c>
      <c r="H293" s="1">
        <f t="shared" si="3"/>
        <v>0</v>
      </c>
      <c r="I293" s="1">
        <f t="shared" si="3"/>
        <v>0</v>
      </c>
      <c r="J293" s="1">
        <f t="shared" si="3"/>
        <v>0</v>
      </c>
      <c r="K293" s="1">
        <f t="shared" si="3"/>
        <v>0</v>
      </c>
      <c r="L293" s="1">
        <f t="shared" si="3"/>
        <v>0</v>
      </c>
      <c r="M293" s="1">
        <f t="shared" si="3"/>
        <v>0</v>
      </c>
      <c r="N293" s="1">
        <f t="shared" si="3"/>
        <v>0</v>
      </c>
      <c r="O293" s="1">
        <f t="shared" si="3"/>
        <v>0</v>
      </c>
      <c r="P293" s="1">
        <f t="shared" si="3"/>
        <v>-1010</v>
      </c>
    </row>
    <row r="296" spans="1:16" x14ac:dyDescent="0.25">
      <c r="A296" s="122" t="s">
        <v>0</v>
      </c>
      <c r="B296" s="113" t="s">
        <v>1</v>
      </c>
      <c r="C296" s="115" t="s">
        <v>69</v>
      </c>
      <c r="D296" s="117" t="s">
        <v>88</v>
      </c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9"/>
      <c r="P296" s="120" t="s">
        <v>10</v>
      </c>
    </row>
    <row r="297" spans="1:16" x14ac:dyDescent="0.25">
      <c r="A297" s="123"/>
      <c r="B297" s="114"/>
      <c r="C297" s="116"/>
      <c r="D297" s="24" t="s">
        <v>71</v>
      </c>
      <c r="E297" s="24" t="s">
        <v>70</v>
      </c>
      <c r="F297" s="24" t="s">
        <v>72</v>
      </c>
      <c r="G297" s="24" t="s">
        <v>73</v>
      </c>
      <c r="H297" s="24" t="s">
        <v>74</v>
      </c>
      <c r="I297" s="24" t="s">
        <v>75</v>
      </c>
      <c r="J297" s="24" t="s">
        <v>76</v>
      </c>
      <c r="K297" s="24" t="s">
        <v>77</v>
      </c>
      <c r="L297" s="24" t="s">
        <v>78</v>
      </c>
      <c r="M297" s="24" t="s">
        <v>79</v>
      </c>
      <c r="N297" s="24" t="s">
        <v>81</v>
      </c>
      <c r="O297" s="24" t="s">
        <v>80</v>
      </c>
      <c r="P297" s="121"/>
    </row>
    <row r="298" spans="1:16" x14ac:dyDescent="0.25">
      <c r="A298" s="102">
        <v>1</v>
      </c>
      <c r="B298" s="95" t="s">
        <v>9</v>
      </c>
      <c r="C298" s="102">
        <v>3</v>
      </c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x14ac:dyDescent="0.25">
      <c r="A299" s="103"/>
      <c r="B299" s="96"/>
      <c r="C299" s="10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>
        <f>SUM(D299:O299)</f>
        <v>0</v>
      </c>
    </row>
    <row r="300" spans="1:16" x14ac:dyDescent="0.25">
      <c r="A300" s="102">
        <v>2</v>
      </c>
      <c r="B300" s="95" t="s">
        <v>11</v>
      </c>
      <c r="C300" s="102">
        <v>4</v>
      </c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x14ac:dyDescent="0.25">
      <c r="A301" s="103"/>
      <c r="B301" s="96"/>
      <c r="C301" s="10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>
        <f>SUM(D301:O301)</f>
        <v>0</v>
      </c>
    </row>
    <row r="302" spans="1:16" x14ac:dyDescent="0.25">
      <c r="A302" s="102">
        <v>3</v>
      </c>
      <c r="B302" s="124" t="s">
        <v>52</v>
      </c>
      <c r="C302" s="102">
        <v>5</v>
      </c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x14ac:dyDescent="0.25">
      <c r="A303" s="103"/>
      <c r="B303" s="125"/>
      <c r="C303" s="10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>
        <f>SUM(D303:O303)</f>
        <v>0</v>
      </c>
    </row>
    <row r="304" spans="1:16" x14ac:dyDescent="0.25">
      <c r="A304" s="102">
        <v>4</v>
      </c>
      <c r="B304" s="95" t="s">
        <v>12</v>
      </c>
      <c r="C304" s="102">
        <v>6</v>
      </c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x14ac:dyDescent="0.25">
      <c r="A305" s="103"/>
      <c r="B305" s="96"/>
      <c r="C305" s="10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>
        <f>SUM(D305:O305)</f>
        <v>0</v>
      </c>
    </row>
    <row r="306" spans="1:16" x14ac:dyDescent="0.25">
      <c r="A306" s="102">
        <v>5</v>
      </c>
      <c r="B306" s="95" t="s">
        <v>13</v>
      </c>
      <c r="C306" s="102">
        <v>7</v>
      </c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x14ac:dyDescent="0.25">
      <c r="A307" s="103"/>
      <c r="B307" s="96"/>
      <c r="C307" s="10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>
        <f>SUM(D307:O307)</f>
        <v>0</v>
      </c>
    </row>
    <row r="308" spans="1:16" x14ac:dyDescent="0.25">
      <c r="A308" s="102">
        <v>6</v>
      </c>
      <c r="B308" s="95" t="s">
        <v>14</v>
      </c>
      <c r="C308" s="102">
        <v>8</v>
      </c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x14ac:dyDescent="0.25">
      <c r="A309" s="103"/>
      <c r="B309" s="96"/>
      <c r="C309" s="10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>
        <f>SUM(D309:O309)</f>
        <v>0</v>
      </c>
    </row>
    <row r="310" spans="1:16" x14ac:dyDescent="0.25">
      <c r="A310" s="102">
        <v>7</v>
      </c>
      <c r="B310" s="95" t="s">
        <v>15</v>
      </c>
      <c r="C310" s="102">
        <v>11</v>
      </c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x14ac:dyDescent="0.25">
      <c r="A311" s="103"/>
      <c r="B311" s="96"/>
      <c r="C311" s="10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>
        <f>SUM(D311:O311)</f>
        <v>0</v>
      </c>
    </row>
    <row r="312" spans="1:16" x14ac:dyDescent="0.25">
      <c r="A312" s="102">
        <v>8</v>
      </c>
      <c r="B312" s="95" t="s">
        <v>16</v>
      </c>
      <c r="C312" s="110">
        <v>13</v>
      </c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x14ac:dyDescent="0.25">
      <c r="A313" s="103"/>
      <c r="B313" s="96"/>
      <c r="C313" s="110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>
        <f>SUM(D313:O313)</f>
        <v>0</v>
      </c>
    </row>
    <row r="314" spans="1:16" x14ac:dyDescent="0.25">
      <c r="A314" s="102">
        <v>9</v>
      </c>
      <c r="B314" s="95" t="s">
        <v>17</v>
      </c>
      <c r="C314" s="102">
        <v>14</v>
      </c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x14ac:dyDescent="0.25">
      <c r="A315" s="103"/>
      <c r="B315" s="96"/>
      <c r="C315" s="10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>
        <f>SUM(D315:O315)</f>
        <v>0</v>
      </c>
    </row>
    <row r="316" spans="1:16" x14ac:dyDescent="0.25">
      <c r="A316" s="102">
        <v>10</v>
      </c>
      <c r="B316" s="95" t="s">
        <v>18</v>
      </c>
      <c r="C316" s="102">
        <v>16</v>
      </c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x14ac:dyDescent="0.25">
      <c r="A317" s="103"/>
      <c r="B317" s="96"/>
      <c r="C317" s="10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>
        <f>SUM(D317:O317)</f>
        <v>0</v>
      </c>
    </row>
    <row r="318" spans="1:16" x14ac:dyDescent="0.25">
      <c r="A318" s="102">
        <v>11</v>
      </c>
      <c r="B318" s="95" t="s">
        <v>62</v>
      </c>
      <c r="C318" s="102">
        <v>17</v>
      </c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x14ac:dyDescent="0.25">
      <c r="A319" s="103"/>
      <c r="B319" s="96"/>
      <c r="C319" s="10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>
        <f>SUM(D319:O319)</f>
        <v>0</v>
      </c>
    </row>
    <row r="320" spans="1:16" x14ac:dyDescent="0.25">
      <c r="A320" s="102">
        <v>12</v>
      </c>
      <c r="B320" s="95" t="s">
        <v>54</v>
      </c>
      <c r="C320" s="102">
        <v>19</v>
      </c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x14ac:dyDescent="0.25">
      <c r="A321" s="103"/>
      <c r="B321" s="96"/>
      <c r="C321" s="10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>
        <f>SUM(D321:O321)</f>
        <v>0</v>
      </c>
    </row>
    <row r="322" spans="1:16" x14ac:dyDescent="0.25">
      <c r="A322" s="102">
        <v>13</v>
      </c>
      <c r="B322" s="95" t="s">
        <v>53</v>
      </c>
      <c r="C322" s="102">
        <v>19</v>
      </c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x14ac:dyDescent="0.25">
      <c r="A323" s="103"/>
      <c r="B323" s="96"/>
      <c r="C323" s="10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>
        <f>SUM(D323:O323)</f>
        <v>0</v>
      </c>
    </row>
    <row r="324" spans="1:16" x14ac:dyDescent="0.25">
      <c r="A324" s="102">
        <v>14</v>
      </c>
      <c r="B324" s="95" t="s">
        <v>19</v>
      </c>
      <c r="C324" s="102">
        <v>22</v>
      </c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x14ac:dyDescent="0.25">
      <c r="A325" s="103"/>
      <c r="B325" s="96"/>
      <c r="C325" s="10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>
        <f>SUM(D325:O325)</f>
        <v>0</v>
      </c>
    </row>
    <row r="326" spans="1:16" x14ac:dyDescent="0.25">
      <c r="A326" s="102">
        <v>15</v>
      </c>
      <c r="B326" s="95" t="s">
        <v>20</v>
      </c>
      <c r="C326" s="102">
        <v>25</v>
      </c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x14ac:dyDescent="0.25">
      <c r="A327" s="103"/>
      <c r="B327" s="96"/>
      <c r="C327" s="10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>
        <f>SUM(D327:O327)</f>
        <v>0</v>
      </c>
    </row>
    <row r="328" spans="1:16" x14ac:dyDescent="0.25">
      <c r="A328" s="102">
        <v>16</v>
      </c>
      <c r="B328" s="95" t="s">
        <v>21</v>
      </c>
      <c r="C328" s="102">
        <v>27</v>
      </c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x14ac:dyDescent="0.25">
      <c r="A329" s="103"/>
      <c r="B329" s="96"/>
      <c r="C329" s="10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>
        <f>SUM(D329:O329)</f>
        <v>0</v>
      </c>
    </row>
    <row r="330" spans="1:16" x14ac:dyDescent="0.25">
      <c r="A330"/>
      <c r="C330" s="22"/>
    </row>
    <row r="333" spans="1:16" x14ac:dyDescent="0.25">
      <c r="A333" s="111" t="s">
        <v>0</v>
      </c>
      <c r="B333" s="113" t="s">
        <v>1</v>
      </c>
      <c r="C333" s="115" t="s">
        <v>69</v>
      </c>
      <c r="D333" s="117" t="s">
        <v>88</v>
      </c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9"/>
      <c r="P333" s="120" t="s">
        <v>10</v>
      </c>
    </row>
    <row r="334" spans="1:16" x14ac:dyDescent="0.25">
      <c r="A334" s="112"/>
      <c r="B334" s="114"/>
      <c r="C334" s="116"/>
      <c r="D334" s="24" t="s">
        <v>71</v>
      </c>
      <c r="E334" s="24" t="s">
        <v>70</v>
      </c>
      <c r="F334" s="24" t="s">
        <v>72</v>
      </c>
      <c r="G334" s="24" t="s">
        <v>73</v>
      </c>
      <c r="H334" s="24" t="s">
        <v>74</v>
      </c>
      <c r="I334" s="24" t="s">
        <v>75</v>
      </c>
      <c r="J334" s="24" t="s">
        <v>76</v>
      </c>
      <c r="K334" s="24" t="s">
        <v>77</v>
      </c>
      <c r="L334" s="24" t="s">
        <v>78</v>
      </c>
      <c r="M334" s="24" t="s">
        <v>79</v>
      </c>
      <c r="N334" s="24" t="s">
        <v>81</v>
      </c>
      <c r="O334" s="24" t="s">
        <v>80</v>
      </c>
      <c r="P334" s="121"/>
    </row>
    <row r="335" spans="1:16" x14ac:dyDescent="0.25">
      <c r="A335" s="102">
        <v>17</v>
      </c>
      <c r="B335" s="95" t="s">
        <v>23</v>
      </c>
      <c r="C335" s="102">
        <v>34</v>
      </c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x14ac:dyDescent="0.25">
      <c r="A336" s="103"/>
      <c r="B336" s="96"/>
      <c r="C336" s="10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>
        <f>SUM(D336:O336)</f>
        <v>0</v>
      </c>
    </row>
    <row r="337" spans="1:16" x14ac:dyDescent="0.25">
      <c r="A337" s="102">
        <v>18</v>
      </c>
      <c r="B337" s="95" t="s">
        <v>22</v>
      </c>
      <c r="C337" s="102">
        <v>37</v>
      </c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x14ac:dyDescent="0.25">
      <c r="A338" s="103"/>
      <c r="B338" s="96"/>
      <c r="C338" s="10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>
        <f>SUM(D338:O338)</f>
        <v>0</v>
      </c>
    </row>
    <row r="339" spans="1:16" x14ac:dyDescent="0.25">
      <c r="A339" s="102">
        <v>19</v>
      </c>
      <c r="B339" s="95" t="s">
        <v>65</v>
      </c>
      <c r="C339" s="102">
        <v>39</v>
      </c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x14ac:dyDescent="0.25">
      <c r="A340" s="103"/>
      <c r="B340" s="96"/>
      <c r="C340" s="10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>
        <f>SUM(D340:O340)</f>
        <v>0</v>
      </c>
    </row>
    <row r="341" spans="1:16" x14ac:dyDescent="0.25">
      <c r="A341" s="102">
        <v>20</v>
      </c>
      <c r="B341" s="95" t="s">
        <v>61</v>
      </c>
      <c r="C341" s="102">
        <v>40</v>
      </c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x14ac:dyDescent="0.25">
      <c r="A342" s="103"/>
      <c r="B342" s="96"/>
      <c r="C342" s="10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>
        <f>SUM(D342:O342)</f>
        <v>0</v>
      </c>
    </row>
    <row r="343" spans="1:16" x14ac:dyDescent="0.25">
      <c r="A343" s="102">
        <v>21</v>
      </c>
      <c r="B343" s="95" t="s">
        <v>24</v>
      </c>
      <c r="C343" s="102">
        <v>42</v>
      </c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x14ac:dyDescent="0.25">
      <c r="A344" s="103"/>
      <c r="B344" s="96"/>
      <c r="C344" s="10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>
        <f>SUM(D344:O344)</f>
        <v>0</v>
      </c>
    </row>
    <row r="345" spans="1:16" x14ac:dyDescent="0.25">
      <c r="A345" s="102">
        <v>22</v>
      </c>
      <c r="B345" s="95" t="s">
        <v>25</v>
      </c>
      <c r="C345" s="102">
        <v>43</v>
      </c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x14ac:dyDescent="0.25">
      <c r="A346" s="103"/>
      <c r="B346" s="96"/>
      <c r="C346" s="10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>
        <f>SUM(D346:O346)</f>
        <v>0</v>
      </c>
    </row>
    <row r="347" spans="1:16" x14ac:dyDescent="0.25">
      <c r="A347" s="102">
        <v>23</v>
      </c>
      <c r="B347" s="95" t="s">
        <v>26</v>
      </c>
      <c r="C347" s="102">
        <v>44</v>
      </c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x14ac:dyDescent="0.25">
      <c r="A348" s="103"/>
      <c r="B348" s="96"/>
      <c r="C348" s="10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>
        <f>SUM(D348:O348)</f>
        <v>0</v>
      </c>
    </row>
    <row r="349" spans="1:16" x14ac:dyDescent="0.25">
      <c r="A349" s="102">
        <v>24</v>
      </c>
      <c r="B349" s="95" t="s">
        <v>27</v>
      </c>
      <c r="C349" s="110">
        <v>47</v>
      </c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x14ac:dyDescent="0.25">
      <c r="A350" s="103"/>
      <c r="B350" s="96"/>
      <c r="C350" s="11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>
        <f>SUM(D350:O350)</f>
        <v>0</v>
      </c>
    </row>
    <row r="351" spans="1:16" x14ac:dyDescent="0.25">
      <c r="A351" s="102">
        <v>25</v>
      </c>
      <c r="B351" s="95" t="s">
        <v>28</v>
      </c>
      <c r="C351" s="102">
        <v>50</v>
      </c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x14ac:dyDescent="0.25">
      <c r="A352" s="103"/>
      <c r="B352" s="96"/>
      <c r="C352" s="10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>
        <f>SUM(D352:O352)</f>
        <v>0</v>
      </c>
    </row>
    <row r="353" spans="1:16" x14ac:dyDescent="0.25">
      <c r="A353" s="102">
        <v>26</v>
      </c>
      <c r="B353" s="95" t="s">
        <v>66</v>
      </c>
      <c r="C353" s="102">
        <v>51</v>
      </c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x14ac:dyDescent="0.25">
      <c r="A354" s="103"/>
      <c r="B354" s="96"/>
      <c r="C354" s="10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>
        <f>SUM(D354:O354)</f>
        <v>0</v>
      </c>
    </row>
    <row r="355" spans="1:16" x14ac:dyDescent="0.25">
      <c r="A355" s="102">
        <v>27</v>
      </c>
      <c r="B355" s="95" t="s">
        <v>29</v>
      </c>
      <c r="C355" s="102">
        <v>53</v>
      </c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x14ac:dyDescent="0.25">
      <c r="A356" s="103"/>
      <c r="B356" s="96"/>
      <c r="C356" s="10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>
        <f>SUM(D356:O356)</f>
        <v>0</v>
      </c>
    </row>
    <row r="357" spans="1:16" x14ac:dyDescent="0.25">
      <c r="A357" s="102">
        <v>28</v>
      </c>
      <c r="B357" s="14" t="s">
        <v>30</v>
      </c>
      <c r="C357" s="19">
        <v>55</v>
      </c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x14ac:dyDescent="0.25">
      <c r="A358" s="103"/>
      <c r="B358" s="15"/>
      <c r="C358" s="20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>
        <f>SUM(D358:O358)</f>
        <v>0</v>
      </c>
    </row>
    <row r="359" spans="1:16" x14ac:dyDescent="0.25">
      <c r="A359" s="102">
        <v>29</v>
      </c>
      <c r="B359" s="14" t="s">
        <v>31</v>
      </c>
      <c r="C359" s="19">
        <v>57</v>
      </c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x14ac:dyDescent="0.25">
      <c r="A360" s="103"/>
      <c r="B360" s="15"/>
      <c r="C360" s="2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>
        <f>SUM(D360:O360)</f>
        <v>0</v>
      </c>
    </row>
    <row r="361" spans="1:16" x14ac:dyDescent="0.25">
      <c r="A361" s="102">
        <v>30</v>
      </c>
      <c r="B361" s="14" t="s">
        <v>32</v>
      </c>
      <c r="C361" s="19">
        <v>58</v>
      </c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x14ac:dyDescent="0.25">
      <c r="A362" s="103"/>
      <c r="B362" s="15"/>
      <c r="C362" s="20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>
        <f>SUM(D362:O362)</f>
        <v>0</v>
      </c>
    </row>
    <row r="363" spans="1:16" x14ac:dyDescent="0.25">
      <c r="A363" s="102">
        <v>31</v>
      </c>
      <c r="B363" s="14" t="s">
        <v>33</v>
      </c>
      <c r="C363" s="19">
        <v>67</v>
      </c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x14ac:dyDescent="0.25">
      <c r="A364" s="103"/>
      <c r="B364" s="15"/>
      <c r="C364" s="20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>
        <f>SUM(D364:O364)</f>
        <v>0</v>
      </c>
    </row>
    <row r="365" spans="1:16" x14ac:dyDescent="0.25">
      <c r="A365" s="102">
        <v>32</v>
      </c>
      <c r="B365" s="14" t="s">
        <v>34</v>
      </c>
      <c r="C365" s="19">
        <v>70</v>
      </c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x14ac:dyDescent="0.25">
      <c r="A366" s="103"/>
      <c r="B366" s="15"/>
      <c r="C366" s="20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>
        <f>SUM(D366:O366)</f>
        <v>0</v>
      </c>
    </row>
    <row r="370" spans="1:16" x14ac:dyDescent="0.25">
      <c r="A370" s="111" t="s">
        <v>0</v>
      </c>
      <c r="B370" s="113" t="s">
        <v>1</v>
      </c>
      <c r="C370" s="115" t="s">
        <v>69</v>
      </c>
      <c r="D370" s="117" t="s">
        <v>88</v>
      </c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9"/>
      <c r="P370" s="120" t="s">
        <v>10</v>
      </c>
    </row>
    <row r="371" spans="1:16" x14ac:dyDescent="0.25">
      <c r="A371" s="112"/>
      <c r="B371" s="114"/>
      <c r="C371" s="116"/>
      <c r="D371" s="24" t="s">
        <v>71</v>
      </c>
      <c r="E371" s="24" t="s">
        <v>70</v>
      </c>
      <c r="F371" s="24" t="s">
        <v>72</v>
      </c>
      <c r="G371" s="24" t="s">
        <v>73</v>
      </c>
      <c r="H371" s="24" t="s">
        <v>74</v>
      </c>
      <c r="I371" s="24" t="s">
        <v>75</v>
      </c>
      <c r="J371" s="24" t="s">
        <v>76</v>
      </c>
      <c r="K371" s="24" t="s">
        <v>77</v>
      </c>
      <c r="L371" s="24" t="s">
        <v>78</v>
      </c>
      <c r="M371" s="24" t="s">
        <v>79</v>
      </c>
      <c r="N371" s="24" t="s">
        <v>81</v>
      </c>
      <c r="O371" s="24" t="s">
        <v>80</v>
      </c>
      <c r="P371" s="121"/>
    </row>
    <row r="372" spans="1:16" x14ac:dyDescent="0.25">
      <c r="A372" s="102">
        <v>33</v>
      </c>
      <c r="B372" s="95" t="s">
        <v>35</v>
      </c>
      <c r="C372" s="102">
        <v>71</v>
      </c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x14ac:dyDescent="0.25">
      <c r="A373" s="103"/>
      <c r="B373" s="96"/>
      <c r="C373" s="10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>
        <f>SUM(D373:O373)</f>
        <v>0</v>
      </c>
    </row>
    <row r="374" spans="1:16" x14ac:dyDescent="0.25">
      <c r="A374" s="102">
        <v>34</v>
      </c>
      <c r="B374" s="95" t="s">
        <v>36</v>
      </c>
      <c r="C374" s="102">
        <v>74</v>
      </c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x14ac:dyDescent="0.25">
      <c r="A375" s="103"/>
      <c r="B375" s="96"/>
      <c r="C375" s="10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>
        <f>SUM(D375:O375)</f>
        <v>0</v>
      </c>
    </row>
    <row r="376" spans="1:16" x14ac:dyDescent="0.25">
      <c r="A376" s="102">
        <v>35</v>
      </c>
      <c r="B376" s="14" t="s">
        <v>37</v>
      </c>
      <c r="C376" s="19">
        <v>75</v>
      </c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x14ac:dyDescent="0.25">
      <c r="A377" s="103"/>
      <c r="B377" s="15"/>
      <c r="C377" s="20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>
        <f>SUM(D377:O377)</f>
        <v>0</v>
      </c>
    </row>
    <row r="378" spans="1:16" x14ac:dyDescent="0.25">
      <c r="A378" s="102">
        <v>36</v>
      </c>
      <c r="B378" s="14" t="s">
        <v>38</v>
      </c>
      <c r="C378" s="19">
        <v>79</v>
      </c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x14ac:dyDescent="0.25">
      <c r="A379" s="103"/>
      <c r="B379" s="15"/>
      <c r="C379" s="20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>
        <f>SUM(D379:O379)</f>
        <v>0</v>
      </c>
    </row>
    <row r="380" spans="1:16" x14ac:dyDescent="0.25">
      <c r="A380" s="102">
        <v>37</v>
      </c>
      <c r="B380" s="14" t="s">
        <v>39</v>
      </c>
      <c r="C380" s="19">
        <v>80</v>
      </c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x14ac:dyDescent="0.25">
      <c r="A381" s="103"/>
      <c r="B381" s="15"/>
      <c r="C381" s="20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>
        <f>SUM(D381:O381)</f>
        <v>0</v>
      </c>
    </row>
    <row r="382" spans="1:16" x14ac:dyDescent="0.25">
      <c r="A382" s="102">
        <v>38</v>
      </c>
      <c r="B382" s="14" t="s">
        <v>40</v>
      </c>
      <c r="C382" s="19">
        <v>81</v>
      </c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x14ac:dyDescent="0.25">
      <c r="A383" s="103"/>
      <c r="B383" s="15"/>
      <c r="C383" s="20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>
        <f>SUM(D383:O383)</f>
        <v>0</v>
      </c>
    </row>
    <row r="384" spans="1:16" x14ac:dyDescent="0.25">
      <c r="A384" s="102">
        <v>39</v>
      </c>
      <c r="B384" s="14" t="s">
        <v>41</v>
      </c>
      <c r="C384" s="19">
        <v>82</v>
      </c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x14ac:dyDescent="0.25">
      <c r="A385" s="103"/>
      <c r="B385" s="15"/>
      <c r="C385" s="20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>
        <f>SUM(D385:O385)</f>
        <v>0</v>
      </c>
    </row>
    <row r="386" spans="1:16" x14ac:dyDescent="0.25">
      <c r="A386" s="102">
        <v>40</v>
      </c>
      <c r="B386" s="14" t="s">
        <v>42</v>
      </c>
      <c r="C386" s="19">
        <v>83</v>
      </c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x14ac:dyDescent="0.25">
      <c r="A387" s="103"/>
      <c r="B387" s="15"/>
      <c r="C387" s="20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>
        <f>SUM(D387:O387)</f>
        <v>0</v>
      </c>
    </row>
    <row r="388" spans="1:16" x14ac:dyDescent="0.25">
      <c r="A388" s="102">
        <v>41</v>
      </c>
      <c r="B388" s="14" t="s">
        <v>64</v>
      </c>
      <c r="C388" s="23">
        <v>85</v>
      </c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x14ac:dyDescent="0.25">
      <c r="A389" s="103"/>
      <c r="B389" s="15"/>
      <c r="C389" s="2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>
        <f>SUM(D389:O389)</f>
        <v>0</v>
      </c>
    </row>
    <row r="390" spans="1:16" x14ac:dyDescent="0.25">
      <c r="A390" s="102">
        <v>42</v>
      </c>
      <c r="B390" s="14" t="s">
        <v>43</v>
      </c>
      <c r="C390" s="19">
        <v>86</v>
      </c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x14ac:dyDescent="0.25">
      <c r="A391" s="103"/>
      <c r="B391" s="15"/>
      <c r="C391" s="20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>
        <f>SUM(D391:O391)</f>
        <v>0</v>
      </c>
    </row>
    <row r="392" spans="1:16" x14ac:dyDescent="0.25">
      <c r="A392" s="102">
        <v>43</v>
      </c>
      <c r="B392" s="14" t="s">
        <v>44</v>
      </c>
      <c r="C392" s="19">
        <v>87</v>
      </c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x14ac:dyDescent="0.25">
      <c r="A393" s="103"/>
      <c r="B393" s="15"/>
      <c r="C393" s="20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>
        <f>SUM(D393:O393)</f>
        <v>0</v>
      </c>
    </row>
    <row r="394" spans="1:16" x14ac:dyDescent="0.25">
      <c r="A394" s="102">
        <v>44</v>
      </c>
      <c r="B394" s="14" t="s">
        <v>45</v>
      </c>
      <c r="C394" s="19">
        <v>88</v>
      </c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x14ac:dyDescent="0.25">
      <c r="A395" s="103"/>
      <c r="B395" s="15"/>
      <c r="C395" s="20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>
        <f>SUM(D395:O395)</f>
        <v>0</v>
      </c>
    </row>
    <row r="396" spans="1:16" x14ac:dyDescent="0.25">
      <c r="A396" s="102">
        <v>45</v>
      </c>
      <c r="B396" s="14" t="s">
        <v>46</v>
      </c>
      <c r="C396" s="19">
        <v>96</v>
      </c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x14ac:dyDescent="0.25">
      <c r="A397" s="103"/>
      <c r="B397" s="15"/>
      <c r="C397" s="20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>
        <f>SUM(D397:O397)</f>
        <v>0</v>
      </c>
    </row>
    <row r="398" spans="1:16" x14ac:dyDescent="0.25">
      <c r="A398" s="102">
        <v>46</v>
      </c>
      <c r="B398" s="14" t="s">
        <v>47</v>
      </c>
      <c r="C398" s="19">
        <v>98</v>
      </c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x14ac:dyDescent="0.25">
      <c r="A399" s="103"/>
      <c r="B399" s="15"/>
      <c r="C399" s="20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>
        <f>SUM(D399:O399)</f>
        <v>0</v>
      </c>
    </row>
    <row r="400" spans="1:16" x14ac:dyDescent="0.25">
      <c r="A400" s="102">
        <v>47</v>
      </c>
      <c r="B400" s="106" t="s">
        <v>83</v>
      </c>
      <c r="C400" s="102">
        <v>100</v>
      </c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x14ac:dyDescent="0.25">
      <c r="A401" s="103"/>
      <c r="B401" s="107"/>
      <c r="C401" s="103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>
        <f>SUM(D401:O401)</f>
        <v>0</v>
      </c>
    </row>
    <row r="402" spans="1:16" x14ac:dyDescent="0.25">
      <c r="A402" s="102">
        <v>48</v>
      </c>
      <c r="B402" s="106"/>
      <c r="C402" s="113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x14ac:dyDescent="0.25">
      <c r="A403" s="103"/>
      <c r="B403" s="107"/>
      <c r="C403" s="11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>
        <f>SUM(D403:O403)</f>
        <v>0</v>
      </c>
    </row>
    <row r="407" spans="1:16" x14ac:dyDescent="0.25">
      <c r="A407" s="111" t="s">
        <v>0</v>
      </c>
      <c r="B407" s="113" t="s">
        <v>1</v>
      </c>
      <c r="C407" s="115" t="s">
        <v>69</v>
      </c>
      <c r="D407" s="117" t="s">
        <v>88</v>
      </c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9"/>
      <c r="P407" s="115" t="s">
        <v>10</v>
      </c>
    </row>
    <row r="408" spans="1:16" x14ac:dyDescent="0.25">
      <c r="A408" s="112"/>
      <c r="B408" s="114"/>
      <c r="C408" s="116"/>
      <c r="D408" s="24" t="s">
        <v>71</v>
      </c>
      <c r="E408" s="24" t="s">
        <v>70</v>
      </c>
      <c r="F408" s="24" t="s">
        <v>72</v>
      </c>
      <c r="G408" s="24" t="s">
        <v>73</v>
      </c>
      <c r="H408" s="24" t="s">
        <v>74</v>
      </c>
      <c r="I408" s="24" t="s">
        <v>75</v>
      </c>
      <c r="J408" s="24" t="s">
        <v>76</v>
      </c>
      <c r="K408" s="24" t="s">
        <v>77</v>
      </c>
      <c r="L408" s="24" t="s">
        <v>78</v>
      </c>
      <c r="M408" s="24" t="s">
        <v>79</v>
      </c>
      <c r="N408" s="24" t="s">
        <v>81</v>
      </c>
      <c r="O408" s="24" t="s">
        <v>80</v>
      </c>
      <c r="P408" s="116"/>
    </row>
    <row r="409" spans="1:16" x14ac:dyDescent="0.25">
      <c r="A409" s="102">
        <v>49</v>
      </c>
      <c r="B409" s="95"/>
      <c r="C409" s="10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x14ac:dyDescent="0.25">
      <c r="A410" s="103"/>
      <c r="B410" s="96"/>
      <c r="C410" s="10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>
        <f>SUM(D410:O410)</f>
        <v>0</v>
      </c>
    </row>
    <row r="411" spans="1:16" x14ac:dyDescent="0.25">
      <c r="A411" s="102">
        <v>50</v>
      </c>
      <c r="B411" s="104"/>
      <c r="C411" s="10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x14ac:dyDescent="0.25">
      <c r="A412" s="103"/>
      <c r="B412" s="105"/>
      <c r="C412" s="10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>
        <f>SUM(D412:O412)</f>
        <v>0</v>
      </c>
    </row>
    <row r="413" spans="1:16" x14ac:dyDescent="0.25">
      <c r="A413" s="102">
        <v>51</v>
      </c>
      <c r="B413" s="104"/>
      <c r="C413" s="10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x14ac:dyDescent="0.25">
      <c r="A414" s="103"/>
      <c r="B414" s="105"/>
      <c r="C414" s="10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>
        <f>SUM(D414:O414)</f>
        <v>0</v>
      </c>
    </row>
    <row r="415" spans="1:16" x14ac:dyDescent="0.25">
      <c r="A415" s="102">
        <v>52</v>
      </c>
      <c r="B415" s="104"/>
      <c r="C415" s="10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x14ac:dyDescent="0.25">
      <c r="A416" s="103"/>
      <c r="B416" s="105"/>
      <c r="C416" s="10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>
        <f>SUM(D416:O416)</f>
        <v>0</v>
      </c>
    </row>
    <row r="417" spans="1:16" x14ac:dyDescent="0.25">
      <c r="A417" s="102">
        <v>53</v>
      </c>
      <c r="B417" s="104"/>
      <c r="C417" s="10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x14ac:dyDescent="0.25">
      <c r="A418" s="103"/>
      <c r="B418" s="105"/>
      <c r="C418" s="10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>
        <f>SUM(D418:O418)</f>
        <v>0</v>
      </c>
    </row>
    <row r="419" spans="1:16" x14ac:dyDescent="0.25">
      <c r="A419" s="102">
        <v>54</v>
      </c>
      <c r="B419" s="104"/>
      <c r="C419" s="10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x14ac:dyDescent="0.25">
      <c r="A420" s="103"/>
      <c r="B420" s="105"/>
      <c r="C420" s="10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>
        <f>SUM(D420:O420)</f>
        <v>0</v>
      </c>
    </row>
    <row r="421" spans="1:16" x14ac:dyDescent="0.25">
      <c r="A421" s="102">
        <v>55</v>
      </c>
      <c r="B421" s="104"/>
      <c r="C421" s="10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x14ac:dyDescent="0.25">
      <c r="A422" s="103"/>
      <c r="B422" s="105"/>
      <c r="C422" s="10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>
        <f>SUM(D422:O422)</f>
        <v>0</v>
      </c>
    </row>
    <row r="423" spans="1:16" x14ac:dyDescent="0.25">
      <c r="A423" s="102">
        <v>56</v>
      </c>
      <c r="B423" s="104"/>
      <c r="C423" s="110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x14ac:dyDescent="0.25">
      <c r="A424" s="103"/>
      <c r="B424" s="105"/>
      <c r="C424" s="110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>
        <f>SUM(D424:O424)</f>
        <v>0</v>
      </c>
    </row>
    <row r="425" spans="1:16" x14ac:dyDescent="0.25">
      <c r="A425" s="102">
        <v>57</v>
      </c>
      <c r="B425" s="104"/>
      <c r="C425" s="10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x14ac:dyDescent="0.25">
      <c r="A426" s="103"/>
      <c r="B426" s="105"/>
      <c r="C426" s="10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>
        <f>SUM(D426:O426)</f>
        <v>0</v>
      </c>
    </row>
    <row r="427" spans="1:16" x14ac:dyDescent="0.25">
      <c r="A427" s="102">
        <v>58</v>
      </c>
      <c r="B427" s="104"/>
      <c r="C427" s="10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x14ac:dyDescent="0.25">
      <c r="A428" s="103"/>
      <c r="B428" s="105"/>
      <c r="C428" s="10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>
        <f>SUM(D428:O428)</f>
        <v>0</v>
      </c>
    </row>
    <row r="429" spans="1:16" x14ac:dyDescent="0.25">
      <c r="A429" s="102">
        <v>59</v>
      </c>
      <c r="B429" s="104"/>
      <c r="C429" s="10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x14ac:dyDescent="0.25">
      <c r="A430" s="103"/>
      <c r="B430" s="105"/>
      <c r="C430" s="10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>
        <f>SUM(D430:O430)</f>
        <v>0</v>
      </c>
    </row>
    <row r="431" spans="1:16" x14ac:dyDescent="0.25">
      <c r="A431" s="102">
        <v>60</v>
      </c>
      <c r="B431" s="104"/>
      <c r="C431" s="10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x14ac:dyDescent="0.25">
      <c r="A432" s="103"/>
      <c r="B432" s="105"/>
      <c r="C432" s="10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>
        <f>SUM(D432:O432)</f>
        <v>0</v>
      </c>
    </row>
    <row r="433" spans="1:16" x14ac:dyDescent="0.25">
      <c r="A433" s="102">
        <v>61</v>
      </c>
      <c r="B433" s="104"/>
      <c r="C433" s="10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x14ac:dyDescent="0.25">
      <c r="A434" s="103"/>
      <c r="B434" s="105"/>
      <c r="C434" s="10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>
        <f>SUM(D434:O434)</f>
        <v>0</v>
      </c>
    </row>
    <row r="435" spans="1:16" x14ac:dyDescent="0.25">
      <c r="A435" s="102">
        <v>62</v>
      </c>
      <c r="B435" s="104"/>
      <c r="C435" s="10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x14ac:dyDescent="0.25">
      <c r="A436" s="103"/>
      <c r="B436" s="105"/>
      <c r="C436" s="10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>
        <f>SUM(D436:O436)</f>
        <v>0</v>
      </c>
    </row>
    <row r="437" spans="1:16" x14ac:dyDescent="0.25">
      <c r="A437" s="102">
        <v>63</v>
      </c>
      <c r="B437" s="106" t="s">
        <v>84</v>
      </c>
      <c r="C437" s="10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x14ac:dyDescent="0.25">
      <c r="A438" s="103"/>
      <c r="B438" s="107"/>
      <c r="C438" s="10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>
        <f>SUM(D438:O438)</f>
        <v>0</v>
      </c>
    </row>
    <row r="439" spans="1:16" x14ac:dyDescent="0.25">
      <c r="A439" s="102"/>
      <c r="B439" s="108" t="s">
        <v>85</v>
      </c>
      <c r="C439" s="109"/>
      <c r="D439" s="1">
        <f>SUM(D300+D302+D304+D306+D308+D310+D312+D314+D316+D318+D320+D322+D324+D326+D328+D330+D336+D338+D340+D342+D344+D346+D348+D350+D352+D354+D356+D358+D360+D362+D364+D366+D373+D375+D377+D379+D381+D383+D385+D387+D389+D391+D393+D395+D397+D399+D401+D403+D410+D412+D414+D416+D418+D420+D422+D424+D426+D428+D430+D432+D434+D436+D438)</f>
        <v>0</v>
      </c>
      <c r="E439" s="1">
        <f>SUM(E300+E302+E304+E306+E308+E310+E312+E314+E316+E318+E320+E322+E324+E326+E328+E330+E336+E338+E340+E342+E344+E346+E348+E350+E352+E354+E356+E358+E360+E362+E364+E366+E373+E375+E377+E379+E381+E383+E385+E387+E389+E391+E393+E395+E397+E399+E401+E403+E410+E412+E414+E416+E418+E420+E422+E424+E426+E428+E430+E432+E434+E436+E438)</f>
        <v>0</v>
      </c>
      <c r="F439" s="1">
        <f>SUM(F300+F302+F304+F306+F308+F310+F312+F314+F316+F318+F320+F322+F324+F326+F328+F330+F336+F338+F340+F342+F344+F346+F348+F350+F352+F354+F356+F358+F360+F362+F364+F366+F373+F375+F377+F379+F381+F383+F385+F387+F389+F391+F393+F395+F397+F399+F401+F403+F410+F412+F414+F416+F418+F420+F422+F424+F426+F428+F430+F432+F434+F436+F438)</f>
        <v>0</v>
      </c>
      <c r="G439" s="1">
        <f>SUM(G300+G302+G304+G306+G308+G310+G312+G314+G316+G318+G320+G322+G324+G326+G328+G330+G336+G338+G340+G342+G344+G346+G348+G350+G352+G354+G356+G358+G360+G362+G364+G366+G373+G375+G377+G379+G381+G383+G385+G387+G389+G391+G393+G395+G397+G399+G401+G403+G410+G412+G414+G416+G418+G420+G422+G424+G426+G428+G430+G432+G434+G436+G438)</f>
        <v>0</v>
      </c>
      <c r="H439" s="1">
        <f>SUM(H300+H302+H304+H306+H308+H310+H312+H314+H316+H318+H320+H322+H324+H326+H328+H330+H336+H338+H340=H342+H344+H346+H348+H350=H352=H354+H356=H358+H360+H362+H364+H366+H373+H375=H377+H379=H381=H383=H385=H387+H389+H391+H393+H395+H397+H399+H401+H403+H410+H412+H414+H416+H418+H420+H422+H424+H426+H428+H430+H432+H434+H436+H438)</f>
        <v>0</v>
      </c>
      <c r="I439" s="1">
        <f>SUM(I300+I302+I304+I306+I308+I310+I312+I314+I316+I318+I320+I322+I324+I326+I328+I330+I336+I338+I340+I342+I344+I346+I348+I350+I352+I354+I356+I358+I360+I362+I364+I366+I373+I375+I377+I379+I381+I383+I385+I387+I389+I391+I393+I395+I397+I399+I401+I403+I410+I412+I414+I416+I418+I420+I422+I424+I426+I428+I430+I432+I434+I436+I438)</f>
        <v>0</v>
      </c>
      <c r="J439" s="1">
        <f>SUM(J300+J302+J304+J306+J308+J310+J312+J314+J316+J318+J320+J322+J324+J326+J328+J330+J336+J338+J340+J342+J344+J346+J348+J350+J352+J354+J356+J358+J360+J362+J364+J366+J373+J375+J377+J379+J381+J383+J385+J387+J389+J391+J393+J395+J397+J399+J401+J403+J410+J412+J414+J416+J418+J420+J422+J424+J426+J428+J430+J432+J434+J436+J438)</f>
        <v>0</v>
      </c>
      <c r="K439" s="1">
        <f>SUM(K300+K302+K304+K306+K308+K310+K312+K314+K316+K318+K320+K322+K324+K326+K328+K330+K336+K338+K340+K342+K344+K346+K348+K350+K352+K354+K356+K358+K360+K362+K364+K366+K373+K375+K377+K379+K381+K383+K385+K387+K389+K391+K393+K395+K397+K399+K401+K403+K410+K412+K414+K416+K418+K420+K422+K424+K426=K428+K430+K432=K434+K436+K438)</f>
        <v>0</v>
      </c>
      <c r="L439" s="1">
        <f>SUM(L300+L302+L304+L306+L308+L310+L312+L314+L316+L318+L320+L322+L324+L326+L328+L330+L336+L338+L340+L342+L344+L346+L348+L350+L352+L354+L356+L358+L360+L362+L364+L366+L373+L375+L377+L379+L381+L383+L385+L387+L389+L391+L393+L395+L397+L399+L401+L403+L410+L412+L414+L416+L418+L420+L422=L424+L426+L428+L430+L432+L434=L436+L438)</f>
        <v>0</v>
      </c>
      <c r="M439" s="1">
        <f>SUM(M300+M302+M304+M306+M308+M310+M312+M314+M316+M318+M320+M322+M324+M326+M328+M330+M336+M338+M340+M342+M344+M346+M348+M350+M352+M354+M356+M358+M360+M362+M364+M366+M373+M375+M377+M379+M381+M383+M385+M387+M389+M391+M393+M395+M397+M399+M401+M403+M410+M412+M414+M416+M418+M420+M422+M424+M426+M428+M430+M432+M434+M436+M438)</f>
        <v>0</v>
      </c>
      <c r="N439" s="1">
        <f>SUM(N300+N302+N304+N306+N308+N310+N312+N314+N316+N318+N320+N322+N324+N326+N328+N330+N336+N338+N340+N342+N344+N346+N348+N350+N352+N354+N356+N358+N360+N362+N364+N366+N373+N375+N377+N379+N381+N383+N385+N387+N389+N391+N393+N395+N397+N399+N401+N403+N410+N412+N414+N416+N418+N420+N422+N424+N426+N428+N430+N432+N434+N436+N438)</f>
        <v>0</v>
      </c>
      <c r="O439" s="1">
        <f>SUM(O300+O302+O304+O306+O308+O310+O312+O314+O316+O318+O320+O322+O324+O326+O328+O330+O336+O338+O340+O342+O344+O346+O348+O350+O352+O354+O356+O358+O360+O362+O364+O366+O373+O375+O377+O379+O381+O383+O385+O387+O389+O391+O393+O395+O397+O399+O401+O403+O410+O412+O414+O416+O418+O420+O422+O424+O426+O428+O430+O432+O434+O436+O438)</f>
        <v>0</v>
      </c>
      <c r="P439" s="1">
        <f>SUM(D439:O439)</f>
        <v>0</v>
      </c>
    </row>
    <row r="440" spans="1:16" x14ac:dyDescent="0.25">
      <c r="A440" s="103"/>
      <c r="B440" s="108" t="s">
        <v>86</v>
      </c>
      <c r="C440" s="10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>
        <f>SUM(D440:O440)</f>
        <v>0</v>
      </c>
    </row>
    <row r="441" spans="1:16" x14ac:dyDescent="0.25">
      <c r="A441" s="23"/>
      <c r="B441" s="108" t="s">
        <v>50</v>
      </c>
      <c r="C441" s="109"/>
      <c r="D441" s="1">
        <f t="shared" ref="D441:P441" si="4">SUM(D440-D439)</f>
        <v>0</v>
      </c>
      <c r="E441" s="1">
        <f t="shared" si="4"/>
        <v>0</v>
      </c>
      <c r="F441" s="1">
        <f t="shared" si="4"/>
        <v>0</v>
      </c>
      <c r="G441" s="1">
        <f t="shared" si="4"/>
        <v>0</v>
      </c>
      <c r="H441" s="1">
        <f t="shared" si="4"/>
        <v>0</v>
      </c>
      <c r="I441" s="1">
        <f t="shared" si="4"/>
        <v>0</v>
      </c>
      <c r="J441" s="1">
        <f t="shared" si="4"/>
        <v>0</v>
      </c>
      <c r="K441" s="1">
        <f t="shared" si="4"/>
        <v>0</v>
      </c>
      <c r="L441" s="1">
        <f t="shared" si="4"/>
        <v>0</v>
      </c>
      <c r="M441" s="1">
        <f t="shared" si="4"/>
        <v>0</v>
      </c>
      <c r="N441" s="1">
        <f t="shared" si="4"/>
        <v>0</v>
      </c>
      <c r="O441" s="1">
        <f t="shared" si="4"/>
        <v>0</v>
      </c>
      <c r="P441" s="1">
        <f t="shared" si="4"/>
        <v>0</v>
      </c>
    </row>
  </sheetData>
  <mergeCells count="537">
    <mergeCell ref="A439:A440"/>
    <mergeCell ref="B439:C439"/>
    <mergeCell ref="B440:C440"/>
    <mergeCell ref="B441:C441"/>
    <mergeCell ref="A433:A434"/>
    <mergeCell ref="B433:B434"/>
    <mergeCell ref="C433:C434"/>
    <mergeCell ref="A435:A436"/>
    <mergeCell ref="B435:B436"/>
    <mergeCell ref="C435:C436"/>
    <mergeCell ref="A437:A438"/>
    <mergeCell ref="B437:B438"/>
    <mergeCell ref="C437:C438"/>
    <mergeCell ref="A427:A428"/>
    <mergeCell ref="B427:B428"/>
    <mergeCell ref="C427:C428"/>
    <mergeCell ref="A429:A430"/>
    <mergeCell ref="B429:B430"/>
    <mergeCell ref="C429:C430"/>
    <mergeCell ref="A431:A432"/>
    <mergeCell ref="B431:B432"/>
    <mergeCell ref="C431:C432"/>
    <mergeCell ref="A421:A422"/>
    <mergeCell ref="B421:B422"/>
    <mergeCell ref="C421:C422"/>
    <mergeCell ref="A423:A424"/>
    <mergeCell ref="B423:B424"/>
    <mergeCell ref="C423:C424"/>
    <mergeCell ref="A425:A426"/>
    <mergeCell ref="B425:B426"/>
    <mergeCell ref="C425:C426"/>
    <mergeCell ref="A415:A416"/>
    <mergeCell ref="B415:B416"/>
    <mergeCell ref="C415:C416"/>
    <mergeCell ref="A417:A418"/>
    <mergeCell ref="B417:B418"/>
    <mergeCell ref="C417:C418"/>
    <mergeCell ref="A419:A420"/>
    <mergeCell ref="B419:B420"/>
    <mergeCell ref="C419:C420"/>
    <mergeCell ref="D407:O407"/>
    <mergeCell ref="P407:P408"/>
    <mergeCell ref="A409:A410"/>
    <mergeCell ref="B409:B410"/>
    <mergeCell ref="C409:C410"/>
    <mergeCell ref="A411:A412"/>
    <mergeCell ref="B411:B412"/>
    <mergeCell ref="C411:C412"/>
    <mergeCell ref="A413:A414"/>
    <mergeCell ref="B413:B414"/>
    <mergeCell ref="C413:C414"/>
    <mergeCell ref="A396:A397"/>
    <mergeCell ref="A398:A399"/>
    <mergeCell ref="A400:A401"/>
    <mergeCell ref="B400:B401"/>
    <mergeCell ref="C400:C401"/>
    <mergeCell ref="A402:A403"/>
    <mergeCell ref="B402:B403"/>
    <mergeCell ref="C402:C403"/>
    <mergeCell ref="A407:A408"/>
    <mergeCell ref="B407:B408"/>
    <mergeCell ref="C407:C408"/>
    <mergeCell ref="A378:A379"/>
    <mergeCell ref="A380:A381"/>
    <mergeCell ref="A382:A383"/>
    <mergeCell ref="A384:A385"/>
    <mergeCell ref="A386:A387"/>
    <mergeCell ref="A388:A389"/>
    <mergeCell ref="A390:A391"/>
    <mergeCell ref="A392:A393"/>
    <mergeCell ref="A394:A395"/>
    <mergeCell ref="D370:O370"/>
    <mergeCell ref="P370:P371"/>
    <mergeCell ref="A372:A373"/>
    <mergeCell ref="B372:B373"/>
    <mergeCell ref="C372:C373"/>
    <mergeCell ref="A374:A375"/>
    <mergeCell ref="B374:B375"/>
    <mergeCell ref="C374:C375"/>
    <mergeCell ref="A376:A377"/>
    <mergeCell ref="A355:A356"/>
    <mergeCell ref="B355:B356"/>
    <mergeCell ref="C355:C356"/>
    <mergeCell ref="A357:A358"/>
    <mergeCell ref="A359:A360"/>
    <mergeCell ref="A361:A362"/>
    <mergeCell ref="A363:A364"/>
    <mergeCell ref="A365:A366"/>
    <mergeCell ref="A370:A371"/>
    <mergeCell ref="B370:B371"/>
    <mergeCell ref="C370:C371"/>
    <mergeCell ref="A349:A350"/>
    <mergeCell ref="B349:B350"/>
    <mergeCell ref="C349:C350"/>
    <mergeCell ref="A351:A352"/>
    <mergeCell ref="B351:B352"/>
    <mergeCell ref="C351:C352"/>
    <mergeCell ref="A353:A354"/>
    <mergeCell ref="B353:B354"/>
    <mergeCell ref="C353:C354"/>
    <mergeCell ref="A343:A344"/>
    <mergeCell ref="B343:B344"/>
    <mergeCell ref="C343:C344"/>
    <mergeCell ref="A345:A346"/>
    <mergeCell ref="B345:B346"/>
    <mergeCell ref="C345:C346"/>
    <mergeCell ref="A347:A348"/>
    <mergeCell ref="B347:B348"/>
    <mergeCell ref="C347:C348"/>
    <mergeCell ref="A337:A338"/>
    <mergeCell ref="B337:B338"/>
    <mergeCell ref="C337:C338"/>
    <mergeCell ref="A339:A340"/>
    <mergeCell ref="B339:B340"/>
    <mergeCell ref="C339:C340"/>
    <mergeCell ref="A341:A342"/>
    <mergeCell ref="B341:B342"/>
    <mergeCell ref="C341:C342"/>
    <mergeCell ref="A328:A329"/>
    <mergeCell ref="B328:B329"/>
    <mergeCell ref="C328:C329"/>
    <mergeCell ref="A333:A334"/>
    <mergeCell ref="B333:B334"/>
    <mergeCell ref="C333:C334"/>
    <mergeCell ref="D333:O333"/>
    <mergeCell ref="P333:P334"/>
    <mergeCell ref="A335:A336"/>
    <mergeCell ref="B335:B336"/>
    <mergeCell ref="C335:C336"/>
    <mergeCell ref="A322:A323"/>
    <mergeCell ref="B322:B323"/>
    <mergeCell ref="C322:C323"/>
    <mergeCell ref="A324:A325"/>
    <mergeCell ref="B324:B325"/>
    <mergeCell ref="C324:C325"/>
    <mergeCell ref="A326:A327"/>
    <mergeCell ref="B326:B327"/>
    <mergeCell ref="C326:C327"/>
    <mergeCell ref="A316:A317"/>
    <mergeCell ref="B316:B317"/>
    <mergeCell ref="C316:C317"/>
    <mergeCell ref="A318:A319"/>
    <mergeCell ref="B318:B319"/>
    <mergeCell ref="C318:C319"/>
    <mergeCell ref="A320:A321"/>
    <mergeCell ref="B320:B321"/>
    <mergeCell ref="C320:C321"/>
    <mergeCell ref="A310:A311"/>
    <mergeCell ref="B310:B311"/>
    <mergeCell ref="C310:C311"/>
    <mergeCell ref="A312:A313"/>
    <mergeCell ref="B312:B313"/>
    <mergeCell ref="C312:C313"/>
    <mergeCell ref="A314:A315"/>
    <mergeCell ref="B314:B315"/>
    <mergeCell ref="C314:C315"/>
    <mergeCell ref="A304:A305"/>
    <mergeCell ref="B304:B305"/>
    <mergeCell ref="C304:C305"/>
    <mergeCell ref="A306:A307"/>
    <mergeCell ref="B306:B307"/>
    <mergeCell ref="C306:C307"/>
    <mergeCell ref="A308:A309"/>
    <mergeCell ref="B308:B309"/>
    <mergeCell ref="C308:C309"/>
    <mergeCell ref="A298:A299"/>
    <mergeCell ref="B298:B299"/>
    <mergeCell ref="C298:C299"/>
    <mergeCell ref="A300:A301"/>
    <mergeCell ref="B300:B301"/>
    <mergeCell ref="C300:C301"/>
    <mergeCell ref="A302:A303"/>
    <mergeCell ref="B302:B303"/>
    <mergeCell ref="C302:C303"/>
    <mergeCell ref="A291:A292"/>
    <mergeCell ref="B291:C291"/>
    <mergeCell ref="B292:C292"/>
    <mergeCell ref="B293:C293"/>
    <mergeCell ref="A296:A297"/>
    <mergeCell ref="B296:B297"/>
    <mergeCell ref="C296:C297"/>
    <mergeCell ref="D296:O296"/>
    <mergeCell ref="P296:P297"/>
    <mergeCell ref="A285:A286"/>
    <mergeCell ref="B285:B286"/>
    <mergeCell ref="C285:C286"/>
    <mergeCell ref="A287:A288"/>
    <mergeCell ref="B287:B288"/>
    <mergeCell ref="C287:C288"/>
    <mergeCell ref="A289:A290"/>
    <mergeCell ref="B289:B290"/>
    <mergeCell ref="C289:C290"/>
    <mergeCell ref="A279:A280"/>
    <mergeCell ref="B279:B280"/>
    <mergeCell ref="C279:C280"/>
    <mergeCell ref="A281:A282"/>
    <mergeCell ref="B281:B282"/>
    <mergeCell ref="C281:C282"/>
    <mergeCell ref="A283:A284"/>
    <mergeCell ref="B283:B284"/>
    <mergeCell ref="C283:C284"/>
    <mergeCell ref="A273:A274"/>
    <mergeCell ref="B273:B274"/>
    <mergeCell ref="C273:C274"/>
    <mergeCell ref="A275:A276"/>
    <mergeCell ref="B275:B276"/>
    <mergeCell ref="C275:C276"/>
    <mergeCell ref="A277:A278"/>
    <mergeCell ref="B277:B278"/>
    <mergeCell ref="C277:C278"/>
    <mergeCell ref="A267:A268"/>
    <mergeCell ref="B267:B268"/>
    <mergeCell ref="C267:C268"/>
    <mergeCell ref="A269:A270"/>
    <mergeCell ref="B269:B270"/>
    <mergeCell ref="C269:C270"/>
    <mergeCell ref="A271:A272"/>
    <mergeCell ref="B271:B272"/>
    <mergeCell ref="C271:C272"/>
    <mergeCell ref="D259:O259"/>
    <mergeCell ref="P259:P260"/>
    <mergeCell ref="A261:A262"/>
    <mergeCell ref="B261:B262"/>
    <mergeCell ref="C261:C262"/>
    <mergeCell ref="A263:A264"/>
    <mergeCell ref="B263:B264"/>
    <mergeCell ref="C263:C264"/>
    <mergeCell ref="A265:A266"/>
    <mergeCell ref="B265:B266"/>
    <mergeCell ref="C265:C266"/>
    <mergeCell ref="A248:A249"/>
    <mergeCell ref="A250:A251"/>
    <mergeCell ref="A252:A253"/>
    <mergeCell ref="B252:B253"/>
    <mergeCell ref="C252:C253"/>
    <mergeCell ref="A254:A255"/>
    <mergeCell ref="B254:B255"/>
    <mergeCell ref="C254:C255"/>
    <mergeCell ref="A259:A260"/>
    <mergeCell ref="B259:B260"/>
    <mergeCell ref="C259:C260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D222:O222"/>
    <mergeCell ref="P222:P223"/>
    <mergeCell ref="A224:A225"/>
    <mergeCell ref="B224:B225"/>
    <mergeCell ref="C224:C225"/>
    <mergeCell ref="A226:A227"/>
    <mergeCell ref="B226:B227"/>
    <mergeCell ref="C226:C227"/>
    <mergeCell ref="A228:A229"/>
    <mergeCell ref="A207:A208"/>
    <mergeCell ref="B207:B208"/>
    <mergeCell ref="C207:C208"/>
    <mergeCell ref="A209:A210"/>
    <mergeCell ref="A211:A212"/>
    <mergeCell ref="A213:A214"/>
    <mergeCell ref="A215:A216"/>
    <mergeCell ref="A217:A218"/>
    <mergeCell ref="A222:A223"/>
    <mergeCell ref="B222:B223"/>
    <mergeCell ref="C222:C223"/>
    <mergeCell ref="A201:A202"/>
    <mergeCell ref="B201:B202"/>
    <mergeCell ref="C201:C202"/>
    <mergeCell ref="A203:A204"/>
    <mergeCell ref="B203:B204"/>
    <mergeCell ref="C203:C204"/>
    <mergeCell ref="A205:A206"/>
    <mergeCell ref="B205:B206"/>
    <mergeCell ref="C205:C206"/>
    <mergeCell ref="A195:A196"/>
    <mergeCell ref="B195:B196"/>
    <mergeCell ref="C195:C196"/>
    <mergeCell ref="A197:A198"/>
    <mergeCell ref="B197:B198"/>
    <mergeCell ref="C197:C198"/>
    <mergeCell ref="A199:A200"/>
    <mergeCell ref="B199:B200"/>
    <mergeCell ref="C199:C200"/>
    <mergeCell ref="A189:A190"/>
    <mergeCell ref="B189:B190"/>
    <mergeCell ref="C189:C190"/>
    <mergeCell ref="A191:A192"/>
    <mergeCell ref="B191:B192"/>
    <mergeCell ref="C191:C192"/>
    <mergeCell ref="A193:A194"/>
    <mergeCell ref="B193:B194"/>
    <mergeCell ref="C193:C194"/>
    <mergeCell ref="A180:A181"/>
    <mergeCell ref="B180:B181"/>
    <mergeCell ref="C180:C181"/>
    <mergeCell ref="A185:A186"/>
    <mergeCell ref="B185:B186"/>
    <mergeCell ref="C185:C186"/>
    <mergeCell ref="D185:O185"/>
    <mergeCell ref="P185:P186"/>
    <mergeCell ref="A187:A188"/>
    <mergeCell ref="B187:B188"/>
    <mergeCell ref="C187:C188"/>
    <mergeCell ref="A174:A175"/>
    <mergeCell ref="B174:B175"/>
    <mergeCell ref="C174:C175"/>
    <mergeCell ref="A176:A177"/>
    <mergeCell ref="B176:B177"/>
    <mergeCell ref="C176:C177"/>
    <mergeCell ref="A178:A179"/>
    <mergeCell ref="B178:B179"/>
    <mergeCell ref="C178:C179"/>
    <mergeCell ref="A168:A169"/>
    <mergeCell ref="B168:B169"/>
    <mergeCell ref="C168:C169"/>
    <mergeCell ref="A170:A171"/>
    <mergeCell ref="B170:B171"/>
    <mergeCell ref="C170:C171"/>
    <mergeCell ref="A172:A173"/>
    <mergeCell ref="B172:B173"/>
    <mergeCell ref="C172:C173"/>
    <mergeCell ref="A162:A163"/>
    <mergeCell ref="B162:B163"/>
    <mergeCell ref="C162:C163"/>
    <mergeCell ref="A164:A165"/>
    <mergeCell ref="B164:B165"/>
    <mergeCell ref="C164:C165"/>
    <mergeCell ref="A166:A167"/>
    <mergeCell ref="B166:B167"/>
    <mergeCell ref="C166:C167"/>
    <mergeCell ref="A156:A157"/>
    <mergeCell ref="B156:B157"/>
    <mergeCell ref="C156:C157"/>
    <mergeCell ref="A158:A159"/>
    <mergeCell ref="B158:B159"/>
    <mergeCell ref="C158:C159"/>
    <mergeCell ref="A160:A161"/>
    <mergeCell ref="B160:B161"/>
    <mergeCell ref="C160:C161"/>
    <mergeCell ref="P148:P149"/>
    <mergeCell ref="A150:A151"/>
    <mergeCell ref="B150:B151"/>
    <mergeCell ref="C150:C151"/>
    <mergeCell ref="A152:A153"/>
    <mergeCell ref="B152:B153"/>
    <mergeCell ref="C152:C153"/>
    <mergeCell ref="A154:A155"/>
    <mergeCell ref="B154:B155"/>
    <mergeCell ref="C154:C155"/>
    <mergeCell ref="B145:C145"/>
    <mergeCell ref="A148:A149"/>
    <mergeCell ref="B148:B149"/>
    <mergeCell ref="C148:C149"/>
    <mergeCell ref="D148:O148"/>
    <mergeCell ref="B3:B4"/>
    <mergeCell ref="C3:C4"/>
    <mergeCell ref="A3:A4"/>
    <mergeCell ref="A5:A6"/>
    <mergeCell ref="A7:A8"/>
    <mergeCell ref="A9:A10"/>
    <mergeCell ref="B5:B6"/>
    <mergeCell ref="B7:B8"/>
    <mergeCell ref="B9:B10"/>
    <mergeCell ref="C5:C6"/>
    <mergeCell ref="B11:B12"/>
    <mergeCell ref="B13:B14"/>
    <mergeCell ref="B15:B16"/>
    <mergeCell ref="B21:B22"/>
    <mergeCell ref="C21:C22"/>
    <mergeCell ref="A23:A24"/>
    <mergeCell ref="B23:B24"/>
    <mergeCell ref="A17:A18"/>
    <mergeCell ref="A19:A20"/>
    <mergeCell ref="A1:A2"/>
    <mergeCell ref="B1:B2"/>
    <mergeCell ref="C1:C2"/>
    <mergeCell ref="D1:O1"/>
    <mergeCell ref="B143:C143"/>
    <mergeCell ref="D37:O37"/>
    <mergeCell ref="A39:A40"/>
    <mergeCell ref="B39:B40"/>
    <mergeCell ref="C39:C40"/>
    <mergeCell ref="B27:B28"/>
    <mergeCell ref="B29:B30"/>
    <mergeCell ref="A21:A22"/>
    <mergeCell ref="C7:C8"/>
    <mergeCell ref="C9:C10"/>
    <mergeCell ref="A11:A12"/>
    <mergeCell ref="A13:A14"/>
    <mergeCell ref="A15:A16"/>
    <mergeCell ref="A27:A28"/>
    <mergeCell ref="C11:C12"/>
    <mergeCell ref="C13:C14"/>
    <mergeCell ref="C15:C16"/>
    <mergeCell ref="C27:C28"/>
    <mergeCell ref="C17:C18"/>
    <mergeCell ref="B17:B18"/>
    <mergeCell ref="B31:B32"/>
    <mergeCell ref="C31:C32"/>
    <mergeCell ref="A29:A30"/>
    <mergeCell ref="A31:A32"/>
    <mergeCell ref="A37:A38"/>
    <mergeCell ref="B37:B38"/>
    <mergeCell ref="C37:C38"/>
    <mergeCell ref="B19:B20"/>
    <mergeCell ref="C19:C20"/>
    <mergeCell ref="C29:C30"/>
    <mergeCell ref="C23:C24"/>
    <mergeCell ref="A25:A26"/>
    <mergeCell ref="B25:B26"/>
    <mergeCell ref="C25:C26"/>
    <mergeCell ref="B33:B34"/>
    <mergeCell ref="C33:C34"/>
    <mergeCell ref="A33:A34"/>
    <mergeCell ref="A47:A48"/>
    <mergeCell ref="B47:B48"/>
    <mergeCell ref="C47:C48"/>
    <mergeCell ref="A41:A42"/>
    <mergeCell ref="B41:B42"/>
    <mergeCell ref="C41:C42"/>
    <mergeCell ref="A43:A44"/>
    <mergeCell ref="B43:B44"/>
    <mergeCell ref="C43:C44"/>
    <mergeCell ref="A45:A46"/>
    <mergeCell ref="B45:B46"/>
    <mergeCell ref="C45:C46"/>
    <mergeCell ref="B59:B60"/>
    <mergeCell ref="C59:C60"/>
    <mergeCell ref="A53:A54"/>
    <mergeCell ref="B53:B54"/>
    <mergeCell ref="C53:C54"/>
    <mergeCell ref="A55:A56"/>
    <mergeCell ref="B55:B56"/>
    <mergeCell ref="C55:C56"/>
    <mergeCell ref="A49:A50"/>
    <mergeCell ref="B49:B50"/>
    <mergeCell ref="C49:C50"/>
    <mergeCell ref="A51:A52"/>
    <mergeCell ref="B51:B52"/>
    <mergeCell ref="C51:C52"/>
    <mergeCell ref="A80:A81"/>
    <mergeCell ref="A82:A83"/>
    <mergeCell ref="A76:A77"/>
    <mergeCell ref="B76:B77"/>
    <mergeCell ref="C76:C77"/>
    <mergeCell ref="A78:A79"/>
    <mergeCell ref="B78:B79"/>
    <mergeCell ref="C78:C79"/>
    <mergeCell ref="P1:P2"/>
    <mergeCell ref="P37:P38"/>
    <mergeCell ref="A74:A75"/>
    <mergeCell ref="B74:B75"/>
    <mergeCell ref="C74:C75"/>
    <mergeCell ref="D74:O74"/>
    <mergeCell ref="P74:P75"/>
    <mergeCell ref="A69:A70"/>
    <mergeCell ref="A65:A66"/>
    <mergeCell ref="A67:A68"/>
    <mergeCell ref="A61:A62"/>
    <mergeCell ref="A63:A64"/>
    <mergeCell ref="A57:A58"/>
    <mergeCell ref="B57:B58"/>
    <mergeCell ref="C57:C58"/>
    <mergeCell ref="A59:A60"/>
    <mergeCell ref="A100:A101"/>
    <mergeCell ref="A102:A103"/>
    <mergeCell ref="A96:A97"/>
    <mergeCell ref="A98:A99"/>
    <mergeCell ref="A92:A93"/>
    <mergeCell ref="A94:A95"/>
    <mergeCell ref="A88:A89"/>
    <mergeCell ref="A90:A91"/>
    <mergeCell ref="A84:A85"/>
    <mergeCell ref="A86:A87"/>
    <mergeCell ref="D111:O111"/>
    <mergeCell ref="P111:P112"/>
    <mergeCell ref="A113:A114"/>
    <mergeCell ref="B113:B114"/>
    <mergeCell ref="C113:C114"/>
    <mergeCell ref="A104:A105"/>
    <mergeCell ref="B104:B105"/>
    <mergeCell ref="C104:C105"/>
    <mergeCell ref="A106:A107"/>
    <mergeCell ref="B106:B107"/>
    <mergeCell ref="C106:C107"/>
    <mergeCell ref="A115:A116"/>
    <mergeCell ref="B115:B116"/>
    <mergeCell ref="C115:C116"/>
    <mergeCell ref="A117:A118"/>
    <mergeCell ref="B117:B118"/>
    <mergeCell ref="C117:C118"/>
    <mergeCell ref="A111:A112"/>
    <mergeCell ref="B111:B112"/>
    <mergeCell ref="C111:C112"/>
    <mergeCell ref="A123:A124"/>
    <mergeCell ref="B123:B124"/>
    <mergeCell ref="C123:C124"/>
    <mergeCell ref="A125:A126"/>
    <mergeCell ref="B125:B126"/>
    <mergeCell ref="C125:C126"/>
    <mergeCell ref="A119:A120"/>
    <mergeCell ref="B119:B120"/>
    <mergeCell ref="C119:C120"/>
    <mergeCell ref="A121:A122"/>
    <mergeCell ref="B121:B122"/>
    <mergeCell ref="C121:C122"/>
    <mergeCell ref="A131:A132"/>
    <mergeCell ref="B131:B132"/>
    <mergeCell ref="C131:C132"/>
    <mergeCell ref="A133:A134"/>
    <mergeCell ref="B133:B134"/>
    <mergeCell ref="C133:C134"/>
    <mergeCell ref="A127:A128"/>
    <mergeCell ref="B127:B128"/>
    <mergeCell ref="C127:C128"/>
    <mergeCell ref="A129:A130"/>
    <mergeCell ref="B129:B130"/>
    <mergeCell ref="C129:C130"/>
    <mergeCell ref="A143:A144"/>
    <mergeCell ref="A139:A140"/>
    <mergeCell ref="B139:B140"/>
    <mergeCell ref="C139:C140"/>
    <mergeCell ref="A141:A142"/>
    <mergeCell ref="B141:B142"/>
    <mergeCell ref="C141:C142"/>
    <mergeCell ref="A135:A136"/>
    <mergeCell ref="B135:B136"/>
    <mergeCell ref="C135:C136"/>
    <mergeCell ref="A137:A138"/>
    <mergeCell ref="B137:B138"/>
    <mergeCell ref="C137:C138"/>
    <mergeCell ref="B144:C144"/>
  </mergeCells>
  <printOptions horizontalCentered="1" verticalCentered="1"/>
  <pageMargins left="0.9055118110236221" right="0.31496062992125984" top="0.35433070866141736" bottom="0.35433070866141736" header="0.31496062992125984" footer="0.31496062992125984"/>
  <pageSetup paperSize="9" orientation="landscape" verticalDpi="144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opLeftCell="A70" workbookViewId="0">
      <selection activeCell="B144" sqref="B144:C144"/>
    </sheetView>
  </sheetViews>
  <sheetFormatPr defaultRowHeight="15" x14ac:dyDescent="0.25"/>
  <cols>
    <col min="1" max="1" width="3.7109375" customWidth="1"/>
    <col min="2" max="2" width="17.42578125" customWidth="1"/>
    <col min="3" max="3" width="6.140625" customWidth="1"/>
    <col min="5" max="15" width="10.140625" bestFit="1" customWidth="1"/>
  </cols>
  <sheetData>
    <row r="1" spans="1:16" x14ac:dyDescent="0.25">
      <c r="A1" s="122" t="s">
        <v>0</v>
      </c>
      <c r="B1" s="113" t="s">
        <v>1</v>
      </c>
      <c r="C1" s="115" t="s">
        <v>69</v>
      </c>
      <c r="D1" s="117" t="s">
        <v>88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  <c r="P1" s="120" t="s">
        <v>10</v>
      </c>
    </row>
    <row r="2" spans="1:16" x14ac:dyDescent="0.25">
      <c r="A2" s="123"/>
      <c r="B2" s="114"/>
      <c r="C2" s="116"/>
      <c r="D2" s="24" t="s">
        <v>71</v>
      </c>
      <c r="E2" s="24" t="s">
        <v>70</v>
      </c>
      <c r="F2" s="24" t="s">
        <v>72</v>
      </c>
      <c r="G2" s="24" t="s">
        <v>73</v>
      </c>
      <c r="H2" s="24" t="s">
        <v>74</v>
      </c>
      <c r="I2" s="24" t="s">
        <v>75</v>
      </c>
      <c r="J2" s="24" t="s">
        <v>76</v>
      </c>
      <c r="K2" s="24" t="s">
        <v>77</v>
      </c>
      <c r="L2" s="24" t="s">
        <v>78</v>
      </c>
      <c r="M2" s="24" t="s">
        <v>79</v>
      </c>
      <c r="N2" s="24" t="s">
        <v>81</v>
      </c>
      <c r="O2" s="24" t="s">
        <v>80</v>
      </c>
      <c r="P2" s="121"/>
    </row>
    <row r="3" spans="1:16" x14ac:dyDescent="0.25">
      <c r="A3" s="102">
        <v>1</v>
      </c>
      <c r="B3" s="95" t="s">
        <v>9</v>
      </c>
      <c r="C3" s="102">
        <v>3</v>
      </c>
      <c r="D3" s="4"/>
      <c r="E3" s="4"/>
      <c r="F3" s="4"/>
      <c r="G3" s="4"/>
      <c r="H3" s="27">
        <v>41784</v>
      </c>
      <c r="I3" s="27">
        <v>41818</v>
      </c>
      <c r="J3" s="27">
        <v>41846</v>
      </c>
      <c r="K3" s="27">
        <v>41881</v>
      </c>
      <c r="L3" s="27">
        <v>41909</v>
      </c>
      <c r="M3" s="4"/>
      <c r="N3" s="4"/>
      <c r="O3" s="4"/>
      <c r="P3" s="4"/>
    </row>
    <row r="4" spans="1:16" x14ac:dyDescent="0.25">
      <c r="A4" s="103"/>
      <c r="B4" s="96"/>
      <c r="C4" s="103"/>
      <c r="D4" s="23"/>
      <c r="E4" s="23"/>
      <c r="F4" s="23"/>
      <c r="G4" s="23"/>
      <c r="H4" s="4">
        <v>2</v>
      </c>
      <c r="I4" s="4">
        <v>0</v>
      </c>
      <c r="J4" s="4">
        <v>1</v>
      </c>
      <c r="K4" s="4">
        <v>14</v>
      </c>
      <c r="L4" s="4">
        <v>2</v>
      </c>
      <c r="M4" s="4"/>
      <c r="N4" s="4"/>
      <c r="O4" s="4"/>
      <c r="P4" s="4">
        <f>SUM(D4:O4)</f>
        <v>19</v>
      </c>
    </row>
    <row r="5" spans="1:16" x14ac:dyDescent="0.25">
      <c r="A5" s="102">
        <v>2</v>
      </c>
      <c r="B5" s="95" t="s">
        <v>11</v>
      </c>
      <c r="C5" s="102">
        <v>4</v>
      </c>
      <c r="D5" s="4"/>
      <c r="E5" s="4"/>
      <c r="F5" s="4"/>
      <c r="G5" s="4"/>
      <c r="H5" s="27">
        <v>41784</v>
      </c>
      <c r="I5" s="27">
        <v>41818</v>
      </c>
      <c r="J5" s="27">
        <v>41846</v>
      </c>
      <c r="K5" s="27">
        <v>41881</v>
      </c>
      <c r="L5" s="27">
        <v>41909</v>
      </c>
      <c r="M5" s="4"/>
      <c r="N5" s="4"/>
      <c r="O5" s="4"/>
      <c r="P5" s="4"/>
    </row>
    <row r="6" spans="1:16" x14ac:dyDescent="0.25">
      <c r="A6" s="103"/>
      <c r="B6" s="96"/>
      <c r="C6" s="103"/>
      <c r="D6" s="4"/>
      <c r="E6" s="4"/>
      <c r="F6" s="4"/>
      <c r="G6" s="4"/>
      <c r="H6" s="4">
        <v>30</v>
      </c>
      <c r="I6" s="4">
        <v>35</v>
      </c>
      <c r="J6" s="4">
        <v>38</v>
      </c>
      <c r="K6" s="4">
        <v>40</v>
      </c>
      <c r="L6" s="4">
        <v>17</v>
      </c>
      <c r="M6" s="4"/>
      <c r="N6" s="4"/>
      <c r="O6" s="4"/>
      <c r="P6" s="4">
        <f>SUM(D6:O6)</f>
        <v>160</v>
      </c>
    </row>
    <row r="7" spans="1:16" x14ac:dyDescent="0.25">
      <c r="A7" s="102">
        <v>3</v>
      </c>
      <c r="B7" s="124" t="s">
        <v>52</v>
      </c>
      <c r="C7" s="102">
        <v>5</v>
      </c>
      <c r="D7" s="4"/>
      <c r="E7" s="4"/>
      <c r="F7" s="4"/>
      <c r="G7" s="27">
        <v>41741</v>
      </c>
      <c r="H7" s="4"/>
      <c r="I7" s="27">
        <v>41804</v>
      </c>
      <c r="J7" s="27">
        <v>41851</v>
      </c>
      <c r="K7" s="27">
        <v>41857</v>
      </c>
      <c r="L7" s="27">
        <v>41891</v>
      </c>
      <c r="M7" s="4"/>
      <c r="N7" s="4"/>
      <c r="O7" s="4"/>
      <c r="P7" s="4"/>
    </row>
    <row r="8" spans="1:16" x14ac:dyDescent="0.25">
      <c r="A8" s="103"/>
      <c r="B8" s="125"/>
      <c r="C8" s="103"/>
      <c r="D8" s="4"/>
      <c r="E8" s="4"/>
      <c r="F8" s="4"/>
      <c r="G8" s="4">
        <v>68</v>
      </c>
      <c r="H8" s="4"/>
      <c r="I8" s="4">
        <v>50</v>
      </c>
      <c r="J8" s="4">
        <v>105</v>
      </c>
      <c r="K8" s="4">
        <v>19</v>
      </c>
      <c r="L8" s="4">
        <v>132</v>
      </c>
      <c r="M8" s="4"/>
      <c r="N8" s="4"/>
      <c r="O8" s="4"/>
      <c r="P8" s="4">
        <f>SUM(D8:O8)</f>
        <v>374</v>
      </c>
    </row>
    <row r="9" spans="1:16" x14ac:dyDescent="0.25">
      <c r="A9" s="102">
        <v>4</v>
      </c>
      <c r="B9" s="95" t="s">
        <v>12</v>
      </c>
      <c r="C9" s="102">
        <v>6</v>
      </c>
      <c r="D9" s="4"/>
      <c r="E9" s="4"/>
      <c r="F9" s="27">
        <v>41721</v>
      </c>
      <c r="G9" s="4"/>
      <c r="H9" s="27">
        <v>41784</v>
      </c>
      <c r="I9" s="4"/>
      <c r="J9" s="27">
        <v>41846</v>
      </c>
      <c r="K9" s="27">
        <v>41881</v>
      </c>
      <c r="L9" s="4"/>
      <c r="M9" s="27">
        <v>41924</v>
      </c>
      <c r="N9" s="4"/>
      <c r="O9" s="4"/>
      <c r="P9" s="4"/>
    </row>
    <row r="10" spans="1:16" x14ac:dyDescent="0.25">
      <c r="A10" s="103"/>
      <c r="B10" s="96"/>
      <c r="C10" s="103"/>
      <c r="D10" s="4"/>
      <c r="E10" s="4"/>
      <c r="F10" s="4">
        <v>165</v>
      </c>
      <c r="G10" s="4"/>
      <c r="H10" s="4">
        <v>40</v>
      </c>
      <c r="I10" s="4"/>
      <c r="J10" s="4">
        <v>50</v>
      </c>
      <c r="K10" s="4">
        <v>44</v>
      </c>
      <c r="L10" s="4"/>
      <c r="M10" s="4">
        <v>24</v>
      </c>
      <c r="N10" s="4"/>
      <c r="O10" s="4"/>
      <c r="P10" s="4">
        <f>SUM(D10:O10)</f>
        <v>323</v>
      </c>
    </row>
    <row r="11" spans="1:16" x14ac:dyDescent="0.25">
      <c r="A11" s="102">
        <v>5</v>
      </c>
      <c r="B11" s="95" t="s">
        <v>13</v>
      </c>
      <c r="C11" s="102">
        <v>7</v>
      </c>
      <c r="D11" s="4"/>
      <c r="E11" s="27">
        <v>41698</v>
      </c>
      <c r="F11" s="27">
        <v>41728</v>
      </c>
      <c r="G11" s="27">
        <v>41759</v>
      </c>
      <c r="H11" s="27">
        <v>41790</v>
      </c>
      <c r="I11" s="27">
        <v>41820</v>
      </c>
      <c r="J11" s="27">
        <v>41851</v>
      </c>
      <c r="K11" s="27">
        <v>41881</v>
      </c>
      <c r="L11" s="27">
        <v>41912</v>
      </c>
      <c r="M11" s="27">
        <v>41943</v>
      </c>
      <c r="N11" s="27">
        <v>41972</v>
      </c>
      <c r="O11" s="27">
        <v>42003</v>
      </c>
      <c r="P11" s="4"/>
    </row>
    <row r="12" spans="1:16" x14ac:dyDescent="0.25">
      <c r="A12" s="103"/>
      <c r="B12" s="96"/>
      <c r="C12" s="103"/>
      <c r="D12" s="4"/>
      <c r="E12" s="4">
        <v>0</v>
      </c>
      <c r="F12" s="4">
        <v>13</v>
      </c>
      <c r="G12" s="4">
        <v>25</v>
      </c>
      <c r="H12" s="4">
        <v>10</v>
      </c>
      <c r="I12" s="4">
        <v>31</v>
      </c>
      <c r="J12" s="4">
        <v>25</v>
      </c>
      <c r="K12" s="4">
        <v>32</v>
      </c>
      <c r="L12" s="4">
        <v>67</v>
      </c>
      <c r="M12" s="4">
        <v>0</v>
      </c>
      <c r="N12" s="4">
        <v>27</v>
      </c>
      <c r="O12" s="4">
        <v>0</v>
      </c>
      <c r="P12" s="4">
        <f>SUM(D12:O12)</f>
        <v>230</v>
      </c>
    </row>
    <row r="13" spans="1:16" x14ac:dyDescent="0.25">
      <c r="A13" s="102">
        <v>6</v>
      </c>
      <c r="B13" s="95" t="s">
        <v>14</v>
      </c>
      <c r="C13" s="102">
        <v>8</v>
      </c>
      <c r="D13" s="4"/>
      <c r="E13" s="27">
        <v>41698</v>
      </c>
      <c r="F13" s="27">
        <v>41728</v>
      </c>
      <c r="G13" s="27">
        <v>41759</v>
      </c>
      <c r="H13" s="27">
        <v>41790</v>
      </c>
      <c r="I13" s="27">
        <v>41820</v>
      </c>
      <c r="J13" s="27">
        <v>41851</v>
      </c>
      <c r="K13" s="27">
        <v>41881</v>
      </c>
      <c r="L13" s="27">
        <v>41912</v>
      </c>
      <c r="M13" s="27">
        <v>41943</v>
      </c>
      <c r="N13" s="27">
        <v>41972</v>
      </c>
      <c r="O13" s="27">
        <v>42003</v>
      </c>
      <c r="P13" s="4"/>
    </row>
    <row r="14" spans="1:16" x14ac:dyDescent="0.25">
      <c r="A14" s="103"/>
      <c r="B14" s="96"/>
      <c r="C14" s="103"/>
      <c r="D14" s="4"/>
      <c r="E14" s="4">
        <v>110</v>
      </c>
      <c r="F14" s="4">
        <v>50</v>
      </c>
      <c r="G14" s="4">
        <v>160</v>
      </c>
      <c r="H14" s="4">
        <v>58</v>
      </c>
      <c r="I14" s="4">
        <v>73</v>
      </c>
      <c r="J14" s="4">
        <v>69</v>
      </c>
      <c r="K14" s="4">
        <v>92</v>
      </c>
      <c r="L14" s="4">
        <v>129</v>
      </c>
      <c r="M14" s="4">
        <v>70</v>
      </c>
      <c r="N14" s="4">
        <v>250</v>
      </c>
      <c r="O14" s="4">
        <v>0</v>
      </c>
      <c r="P14" s="4">
        <f>SUM(D14:O14)</f>
        <v>1061</v>
      </c>
    </row>
    <row r="15" spans="1:16" x14ac:dyDescent="0.25">
      <c r="A15" s="102">
        <v>7</v>
      </c>
      <c r="B15" s="95" t="s">
        <v>15</v>
      </c>
      <c r="C15" s="102">
        <v>11</v>
      </c>
      <c r="D15" s="4"/>
      <c r="E15" s="4"/>
      <c r="F15" s="27">
        <v>41720</v>
      </c>
      <c r="G15" s="4"/>
      <c r="H15" s="27">
        <v>41797</v>
      </c>
      <c r="I15" s="27">
        <v>41825</v>
      </c>
      <c r="J15" s="4"/>
      <c r="K15" s="27">
        <v>41881</v>
      </c>
      <c r="L15" s="27">
        <v>41909</v>
      </c>
      <c r="M15" s="27">
        <v>41931</v>
      </c>
      <c r="N15" s="27"/>
      <c r="O15" s="27"/>
      <c r="P15" s="4"/>
    </row>
    <row r="16" spans="1:16" x14ac:dyDescent="0.25">
      <c r="A16" s="103"/>
      <c r="B16" s="96"/>
      <c r="C16" s="103"/>
      <c r="D16" s="4"/>
      <c r="E16" s="4"/>
      <c r="F16" s="4">
        <v>77</v>
      </c>
      <c r="G16" s="4"/>
      <c r="H16" s="4">
        <v>70</v>
      </c>
      <c r="I16" s="4">
        <v>15</v>
      </c>
      <c r="J16" s="4"/>
      <c r="K16" s="4">
        <v>65</v>
      </c>
      <c r="L16" s="4">
        <v>20</v>
      </c>
      <c r="M16" s="4">
        <v>50</v>
      </c>
      <c r="N16" s="4">
        <v>0</v>
      </c>
      <c r="O16" s="4">
        <v>0</v>
      </c>
      <c r="P16" s="4">
        <f>SUM(D16:O16)</f>
        <v>297</v>
      </c>
    </row>
    <row r="17" spans="1:16" x14ac:dyDescent="0.25">
      <c r="A17" s="102">
        <v>8</v>
      </c>
      <c r="B17" s="95" t="s">
        <v>16</v>
      </c>
      <c r="C17" s="110">
        <v>13</v>
      </c>
      <c r="D17" s="4"/>
      <c r="E17" s="4"/>
      <c r="F17" s="4"/>
      <c r="G17" s="27">
        <v>41740</v>
      </c>
      <c r="H17" s="27">
        <v>41797</v>
      </c>
      <c r="I17" s="27">
        <v>41825</v>
      </c>
      <c r="J17" s="4"/>
      <c r="K17" s="27">
        <v>41881</v>
      </c>
      <c r="L17" s="27">
        <v>41909</v>
      </c>
      <c r="M17" s="27">
        <v>41931</v>
      </c>
      <c r="N17" s="4"/>
      <c r="O17" s="4"/>
      <c r="P17" s="4"/>
    </row>
    <row r="18" spans="1:16" x14ac:dyDescent="0.25">
      <c r="A18" s="103"/>
      <c r="B18" s="96"/>
      <c r="C18" s="110"/>
      <c r="D18" s="4"/>
      <c r="E18" s="4"/>
      <c r="F18" s="4"/>
      <c r="G18" s="4">
        <v>50</v>
      </c>
      <c r="H18" s="4">
        <v>70</v>
      </c>
      <c r="I18" s="4">
        <v>50</v>
      </c>
      <c r="J18" s="4"/>
      <c r="K18" s="4">
        <v>100</v>
      </c>
      <c r="L18" s="4">
        <v>69</v>
      </c>
      <c r="M18" s="4">
        <v>60</v>
      </c>
      <c r="N18" s="4"/>
      <c r="O18" s="4"/>
      <c r="P18" s="4">
        <f>SUM(D18:O18)</f>
        <v>399</v>
      </c>
    </row>
    <row r="19" spans="1:16" x14ac:dyDescent="0.25">
      <c r="A19" s="102">
        <v>9</v>
      </c>
      <c r="B19" s="95" t="s">
        <v>17</v>
      </c>
      <c r="C19" s="102">
        <v>14</v>
      </c>
      <c r="D19" s="4"/>
      <c r="E19" s="4"/>
      <c r="F19" s="4"/>
      <c r="G19" s="27">
        <v>41741</v>
      </c>
      <c r="H19" s="27">
        <v>41790</v>
      </c>
      <c r="I19" s="4"/>
      <c r="J19" s="27">
        <v>41846</v>
      </c>
      <c r="K19" s="27">
        <v>41881</v>
      </c>
      <c r="L19" s="27">
        <v>41912</v>
      </c>
      <c r="M19" s="4"/>
      <c r="N19" s="4"/>
      <c r="O19" s="4"/>
      <c r="P19" s="4"/>
    </row>
    <row r="20" spans="1:16" x14ac:dyDescent="0.25">
      <c r="A20" s="103"/>
      <c r="B20" s="96"/>
      <c r="C20" s="103"/>
      <c r="D20" s="4"/>
      <c r="E20" s="4"/>
      <c r="F20" s="4"/>
      <c r="G20" s="4">
        <v>4</v>
      </c>
      <c r="H20" s="4">
        <v>39</v>
      </c>
      <c r="I20" s="4"/>
      <c r="J20" s="4">
        <v>70</v>
      </c>
      <c r="K20" s="4">
        <v>96</v>
      </c>
      <c r="L20" s="4">
        <v>16</v>
      </c>
      <c r="M20" s="4"/>
      <c r="N20" s="4"/>
      <c r="O20" s="4"/>
      <c r="P20" s="4">
        <f>SUM(D20:O20)</f>
        <v>225</v>
      </c>
    </row>
    <row r="21" spans="1:16" x14ac:dyDescent="0.25">
      <c r="A21" s="102">
        <v>10</v>
      </c>
      <c r="B21" s="95" t="s">
        <v>18</v>
      </c>
      <c r="C21" s="102">
        <v>16</v>
      </c>
      <c r="D21" s="4"/>
      <c r="E21" s="4"/>
      <c r="F21" s="4"/>
      <c r="G21" s="4"/>
      <c r="H21" s="27">
        <v>41790</v>
      </c>
      <c r="I21" s="4"/>
      <c r="J21" s="4"/>
      <c r="K21" s="27">
        <v>41881</v>
      </c>
      <c r="L21" s="4"/>
      <c r="M21" s="27">
        <v>41942</v>
      </c>
      <c r="N21" s="4"/>
      <c r="O21" s="4"/>
      <c r="P21" s="4"/>
    </row>
    <row r="22" spans="1:16" x14ac:dyDescent="0.25">
      <c r="A22" s="103"/>
      <c r="B22" s="96"/>
      <c r="C22" s="103"/>
      <c r="D22" s="4"/>
      <c r="E22" s="4"/>
      <c r="F22" s="4"/>
      <c r="G22" s="4"/>
      <c r="H22" s="4">
        <v>0</v>
      </c>
      <c r="I22" s="4"/>
      <c r="J22" s="4"/>
      <c r="K22" s="4">
        <v>0</v>
      </c>
      <c r="L22" s="4"/>
      <c r="M22" s="4">
        <v>0</v>
      </c>
      <c r="N22" s="4"/>
      <c r="O22" s="4"/>
      <c r="P22" s="4">
        <f>SUM(D22:O22)</f>
        <v>0</v>
      </c>
    </row>
    <row r="23" spans="1:16" x14ac:dyDescent="0.25">
      <c r="A23" s="102">
        <v>11</v>
      </c>
      <c r="B23" s="95" t="s">
        <v>62</v>
      </c>
      <c r="C23" s="102">
        <v>17</v>
      </c>
      <c r="D23" s="4"/>
      <c r="E23" s="4"/>
      <c r="F23" s="4"/>
      <c r="G23" s="4"/>
      <c r="H23" s="27">
        <v>41776</v>
      </c>
      <c r="I23" s="4"/>
      <c r="J23" s="27">
        <v>41847</v>
      </c>
      <c r="K23" s="4"/>
      <c r="L23" s="27">
        <v>41909</v>
      </c>
      <c r="M23" s="4"/>
      <c r="N23" s="4"/>
      <c r="O23" s="4"/>
      <c r="P23" s="4"/>
    </row>
    <row r="24" spans="1:16" x14ac:dyDescent="0.25">
      <c r="A24" s="103"/>
      <c r="B24" s="96"/>
      <c r="C24" s="103"/>
      <c r="D24" s="4"/>
      <c r="E24" s="4"/>
      <c r="F24" s="4"/>
      <c r="G24" s="4"/>
      <c r="H24" s="4">
        <v>80</v>
      </c>
      <c r="I24" s="4"/>
      <c r="J24" s="4">
        <v>100</v>
      </c>
      <c r="K24" s="4"/>
      <c r="L24" s="4">
        <v>107</v>
      </c>
      <c r="M24" s="4"/>
      <c r="N24" s="4"/>
      <c r="O24" s="4"/>
      <c r="P24" s="4">
        <f>SUM(D24:O24)</f>
        <v>287</v>
      </c>
    </row>
    <row r="25" spans="1:16" x14ac:dyDescent="0.25">
      <c r="A25" s="102">
        <v>12</v>
      </c>
      <c r="B25" s="95" t="s">
        <v>54</v>
      </c>
      <c r="C25" s="102">
        <v>19</v>
      </c>
      <c r="D25" s="4"/>
      <c r="E25" s="4"/>
      <c r="F25" s="4"/>
      <c r="G25" s="4"/>
      <c r="H25" s="27">
        <v>41790</v>
      </c>
      <c r="I25" s="4"/>
      <c r="J25" s="27">
        <v>41857</v>
      </c>
      <c r="K25" s="4"/>
      <c r="L25" s="4"/>
      <c r="M25" s="4"/>
      <c r="N25" s="27">
        <v>41958</v>
      </c>
      <c r="O25" s="4"/>
      <c r="P25" s="4"/>
    </row>
    <row r="26" spans="1:16" x14ac:dyDescent="0.25">
      <c r="A26" s="103"/>
      <c r="B26" s="96"/>
      <c r="C26" s="103"/>
      <c r="D26" s="4"/>
      <c r="E26" s="4"/>
      <c r="F26" s="4"/>
      <c r="G26" s="4"/>
      <c r="H26" s="4">
        <v>0</v>
      </c>
      <c r="I26" s="4"/>
      <c r="J26" s="4">
        <v>100</v>
      </c>
      <c r="K26" s="4"/>
      <c r="L26" s="4"/>
      <c r="M26" s="4"/>
      <c r="N26" s="4">
        <v>300</v>
      </c>
      <c r="O26" s="4"/>
      <c r="P26" s="4">
        <f>SUM(D26:O26)</f>
        <v>400</v>
      </c>
    </row>
    <row r="27" spans="1:16" x14ac:dyDescent="0.25">
      <c r="A27" s="102">
        <v>13</v>
      </c>
      <c r="B27" s="95" t="s">
        <v>53</v>
      </c>
      <c r="C27" s="102">
        <v>19</v>
      </c>
      <c r="D27" s="4"/>
      <c r="E27" s="4"/>
      <c r="F27" s="4"/>
      <c r="G27" s="4"/>
      <c r="H27" s="27">
        <v>41790</v>
      </c>
      <c r="I27" s="4"/>
      <c r="J27" s="27">
        <v>41857</v>
      </c>
      <c r="K27" s="4"/>
      <c r="L27" s="4"/>
      <c r="M27" s="4"/>
      <c r="N27" s="27">
        <v>41958</v>
      </c>
      <c r="O27" s="4"/>
      <c r="P27" s="4"/>
    </row>
    <row r="28" spans="1:16" x14ac:dyDescent="0.25">
      <c r="A28" s="103"/>
      <c r="B28" s="96"/>
      <c r="C28" s="103"/>
      <c r="D28" s="4"/>
      <c r="E28" s="4"/>
      <c r="F28" s="4"/>
      <c r="G28" s="4"/>
      <c r="H28" s="4">
        <v>400</v>
      </c>
      <c r="I28" s="4"/>
      <c r="J28" s="4">
        <v>100</v>
      </c>
      <c r="K28" s="4"/>
      <c r="L28" s="4"/>
      <c r="M28" s="4"/>
      <c r="N28" s="4">
        <v>900</v>
      </c>
      <c r="O28" s="4"/>
      <c r="P28" s="4">
        <f>SUM(D28:O28)</f>
        <v>1400</v>
      </c>
    </row>
    <row r="29" spans="1:16" x14ac:dyDescent="0.25">
      <c r="A29" s="102">
        <v>14</v>
      </c>
      <c r="B29" s="95" t="s">
        <v>19</v>
      </c>
      <c r="C29" s="102">
        <v>22</v>
      </c>
      <c r="D29" s="4"/>
      <c r="E29" s="4"/>
      <c r="F29" s="4"/>
      <c r="G29" s="27">
        <v>41751</v>
      </c>
      <c r="H29" s="4"/>
      <c r="I29" s="4"/>
      <c r="J29" s="27">
        <v>41851</v>
      </c>
      <c r="K29" s="4"/>
      <c r="L29" s="4"/>
      <c r="M29" s="4"/>
      <c r="N29" s="4"/>
      <c r="O29" s="4"/>
      <c r="P29" s="4"/>
    </row>
    <row r="30" spans="1:16" x14ac:dyDescent="0.25">
      <c r="A30" s="103"/>
      <c r="B30" s="96"/>
      <c r="C30" s="103"/>
      <c r="D30" s="4"/>
      <c r="E30" s="4"/>
      <c r="F30" s="4"/>
      <c r="G30" s="4">
        <v>5</v>
      </c>
      <c r="H30" s="4"/>
      <c r="I30" s="4"/>
      <c r="J30" s="4">
        <v>58</v>
      </c>
      <c r="K30" s="4"/>
      <c r="L30" s="4"/>
      <c r="M30" s="4"/>
      <c r="N30" s="4"/>
      <c r="O30" s="4"/>
      <c r="P30" s="4">
        <f>SUM(D30:O30)</f>
        <v>63</v>
      </c>
    </row>
    <row r="31" spans="1:16" x14ac:dyDescent="0.25">
      <c r="A31" s="102">
        <v>15</v>
      </c>
      <c r="B31" s="95" t="s">
        <v>20</v>
      </c>
      <c r="C31" s="102">
        <v>25</v>
      </c>
      <c r="D31" s="4"/>
      <c r="E31" s="4"/>
      <c r="F31" s="4"/>
      <c r="G31" s="4"/>
      <c r="H31" s="4"/>
      <c r="I31" s="27">
        <v>41805</v>
      </c>
      <c r="J31" s="27">
        <v>41825</v>
      </c>
      <c r="K31" s="4"/>
      <c r="L31" s="27">
        <v>41910</v>
      </c>
      <c r="M31" s="4"/>
      <c r="N31" s="4"/>
      <c r="O31" s="4"/>
      <c r="P31" s="4"/>
    </row>
    <row r="32" spans="1:16" x14ac:dyDescent="0.25">
      <c r="A32" s="103"/>
      <c r="B32" s="96"/>
      <c r="C32" s="103"/>
      <c r="D32" s="4"/>
      <c r="E32" s="4"/>
      <c r="F32" s="4"/>
      <c r="G32" s="4"/>
      <c r="H32" s="4"/>
      <c r="I32" s="4">
        <v>59</v>
      </c>
      <c r="J32" s="4">
        <v>15</v>
      </c>
      <c r="K32" s="4"/>
      <c r="L32" s="4">
        <v>60</v>
      </c>
      <c r="M32" s="4"/>
      <c r="N32" s="4"/>
      <c r="O32" s="4"/>
      <c r="P32" s="4">
        <f>SUM(D32:O32)</f>
        <v>134</v>
      </c>
    </row>
    <row r="33" spans="1:16" x14ac:dyDescent="0.25">
      <c r="A33" s="102">
        <v>16</v>
      </c>
      <c r="B33" s="95" t="s">
        <v>21</v>
      </c>
      <c r="C33" s="102">
        <v>27</v>
      </c>
      <c r="D33" s="4"/>
      <c r="E33" s="4"/>
      <c r="F33" s="4"/>
      <c r="G33" s="4"/>
      <c r="H33" s="4"/>
      <c r="I33" s="4"/>
      <c r="J33" s="27">
        <v>41847</v>
      </c>
      <c r="K33" s="4"/>
      <c r="L33" s="27">
        <v>41909</v>
      </c>
      <c r="M33" s="4"/>
      <c r="N33" s="4"/>
      <c r="O33" s="4"/>
      <c r="P33" s="4"/>
    </row>
    <row r="34" spans="1:16" x14ac:dyDescent="0.25">
      <c r="A34" s="103"/>
      <c r="B34" s="96"/>
      <c r="C34" s="103"/>
      <c r="D34" s="4"/>
      <c r="E34" s="4"/>
      <c r="F34" s="4"/>
      <c r="G34" s="4"/>
      <c r="H34" s="4"/>
      <c r="I34" s="4"/>
      <c r="J34" s="4">
        <v>19</v>
      </c>
      <c r="K34" s="4"/>
      <c r="L34" s="4">
        <v>30</v>
      </c>
      <c r="M34" s="4"/>
      <c r="N34" s="4"/>
      <c r="O34" s="4"/>
      <c r="P34" s="4">
        <f>SUM(D34:O34)</f>
        <v>49</v>
      </c>
    </row>
    <row r="35" spans="1:16" x14ac:dyDescent="0.25">
      <c r="C35" s="22"/>
    </row>
    <row r="36" spans="1:16" x14ac:dyDescent="0.25">
      <c r="A36" s="17"/>
      <c r="C36" s="18"/>
    </row>
    <row r="37" spans="1:16" x14ac:dyDescent="0.25">
      <c r="A37" s="17"/>
      <c r="C37" s="18"/>
    </row>
    <row r="38" spans="1:16" x14ac:dyDescent="0.25">
      <c r="A38" s="111" t="s">
        <v>0</v>
      </c>
      <c r="B38" s="113" t="s">
        <v>1</v>
      </c>
      <c r="C38" s="115" t="s">
        <v>69</v>
      </c>
      <c r="D38" s="117" t="s">
        <v>88</v>
      </c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9"/>
      <c r="P38" s="120" t="s">
        <v>10</v>
      </c>
    </row>
    <row r="39" spans="1:16" x14ac:dyDescent="0.25">
      <c r="A39" s="112"/>
      <c r="B39" s="114"/>
      <c r="C39" s="116"/>
      <c r="D39" s="24" t="s">
        <v>71</v>
      </c>
      <c r="E39" s="24" t="s">
        <v>70</v>
      </c>
      <c r="F39" s="24" t="s">
        <v>72</v>
      </c>
      <c r="G39" s="24" t="s">
        <v>73</v>
      </c>
      <c r="H39" s="24" t="s">
        <v>74</v>
      </c>
      <c r="I39" s="24" t="s">
        <v>75</v>
      </c>
      <c r="J39" s="24" t="s">
        <v>76</v>
      </c>
      <c r="K39" s="24" t="s">
        <v>77</v>
      </c>
      <c r="L39" s="24" t="s">
        <v>78</v>
      </c>
      <c r="M39" s="24" t="s">
        <v>79</v>
      </c>
      <c r="N39" s="24" t="s">
        <v>81</v>
      </c>
      <c r="O39" s="24" t="s">
        <v>80</v>
      </c>
      <c r="P39" s="121"/>
    </row>
    <row r="40" spans="1:16" x14ac:dyDescent="0.25">
      <c r="A40" s="102">
        <v>17</v>
      </c>
      <c r="B40" s="95" t="s">
        <v>23</v>
      </c>
      <c r="C40" s="102">
        <v>34</v>
      </c>
      <c r="D40" s="4"/>
      <c r="E40" s="4"/>
      <c r="F40" s="4"/>
      <c r="G40" s="4"/>
      <c r="H40" s="27">
        <v>41776</v>
      </c>
      <c r="I40" s="4"/>
      <c r="J40" s="27">
        <v>41861</v>
      </c>
      <c r="K40" s="27">
        <v>41882</v>
      </c>
      <c r="L40" s="27">
        <v>41909</v>
      </c>
      <c r="M40" s="4"/>
      <c r="N40" s="4"/>
      <c r="O40" s="4"/>
      <c r="P40" s="4"/>
    </row>
    <row r="41" spans="1:16" x14ac:dyDescent="0.25">
      <c r="A41" s="103"/>
      <c r="B41" s="96"/>
      <c r="C41" s="103"/>
      <c r="D41" s="4"/>
      <c r="E41" s="4"/>
      <c r="F41" s="4"/>
      <c r="G41" s="4"/>
      <c r="H41" s="4">
        <v>128</v>
      </c>
      <c r="I41" s="4"/>
      <c r="J41" s="4">
        <v>31</v>
      </c>
      <c r="K41" s="4">
        <v>9</v>
      </c>
      <c r="L41" s="4">
        <v>10</v>
      </c>
      <c r="M41" s="4"/>
      <c r="N41" s="4"/>
      <c r="O41" s="4"/>
      <c r="P41" s="4">
        <f>SUM(D41:O41)</f>
        <v>178</v>
      </c>
    </row>
    <row r="42" spans="1:16" x14ac:dyDescent="0.25">
      <c r="A42" s="102">
        <v>18</v>
      </c>
      <c r="B42" s="95" t="s">
        <v>22</v>
      </c>
      <c r="C42" s="102">
        <v>37</v>
      </c>
      <c r="D42" s="4"/>
      <c r="E42" s="4"/>
      <c r="F42" s="27">
        <v>41727</v>
      </c>
      <c r="G42" s="27">
        <v>41759</v>
      </c>
      <c r="H42" s="27">
        <v>41790</v>
      </c>
      <c r="I42" s="27">
        <v>41818</v>
      </c>
      <c r="J42" s="4"/>
      <c r="K42" s="27">
        <v>41882</v>
      </c>
      <c r="L42" s="4"/>
      <c r="M42" s="27">
        <v>41924</v>
      </c>
      <c r="N42" s="27">
        <v>41973</v>
      </c>
      <c r="O42" s="4"/>
      <c r="P42" s="4"/>
    </row>
    <row r="43" spans="1:16" x14ac:dyDescent="0.25">
      <c r="A43" s="103"/>
      <c r="B43" s="96"/>
      <c r="C43" s="103"/>
      <c r="D43" s="4"/>
      <c r="E43" s="4"/>
      <c r="F43" s="4">
        <v>51</v>
      </c>
      <c r="G43" s="4">
        <v>40</v>
      </c>
      <c r="H43" s="4">
        <v>56</v>
      </c>
      <c r="I43" s="4">
        <v>44</v>
      </c>
      <c r="J43" s="4"/>
      <c r="K43" s="4">
        <v>64</v>
      </c>
      <c r="L43" s="4"/>
      <c r="M43" s="4">
        <v>52</v>
      </c>
      <c r="N43" s="4">
        <v>49</v>
      </c>
      <c r="O43" s="4"/>
      <c r="P43" s="4">
        <f>SUM(D43:O43)</f>
        <v>356</v>
      </c>
    </row>
    <row r="44" spans="1:16" x14ac:dyDescent="0.25">
      <c r="A44" s="102">
        <v>19</v>
      </c>
      <c r="B44" s="95" t="s">
        <v>65</v>
      </c>
      <c r="C44" s="102">
        <v>39</v>
      </c>
      <c r="D44" s="4"/>
      <c r="E44" s="4"/>
      <c r="F44" s="4"/>
      <c r="G44" s="4"/>
      <c r="H44" s="4"/>
      <c r="I44" s="27">
        <v>41823</v>
      </c>
      <c r="J44" s="4"/>
      <c r="K44" s="27">
        <v>41875</v>
      </c>
      <c r="L44" s="4"/>
      <c r="M44" s="4"/>
      <c r="N44" s="4"/>
      <c r="O44" s="4"/>
      <c r="P44" s="4"/>
    </row>
    <row r="45" spans="1:16" x14ac:dyDescent="0.25">
      <c r="A45" s="103"/>
      <c r="B45" s="96"/>
      <c r="C45" s="103"/>
      <c r="D45" s="4"/>
      <c r="E45" s="4"/>
      <c r="F45" s="4"/>
      <c r="G45" s="4"/>
      <c r="H45" s="4"/>
      <c r="I45" s="4">
        <v>402</v>
      </c>
      <c r="J45" s="4"/>
      <c r="K45" s="4">
        <v>108</v>
      </c>
      <c r="L45" s="4"/>
      <c r="M45" s="4"/>
      <c r="N45" s="4"/>
      <c r="O45" s="4"/>
      <c r="P45" s="4">
        <f>SUM(D45:O45)</f>
        <v>510</v>
      </c>
    </row>
    <row r="46" spans="1:16" x14ac:dyDescent="0.25">
      <c r="A46" s="102">
        <v>20</v>
      </c>
      <c r="B46" s="95" t="s">
        <v>61</v>
      </c>
      <c r="C46" s="102">
        <v>40</v>
      </c>
      <c r="D46" s="4"/>
      <c r="E46" s="4"/>
      <c r="F46" s="4"/>
      <c r="G46" s="27">
        <v>41769</v>
      </c>
      <c r="H46" s="4"/>
      <c r="I46" s="4"/>
      <c r="J46" s="27">
        <v>41832</v>
      </c>
      <c r="K46" s="4"/>
      <c r="L46" s="4"/>
      <c r="M46" s="4"/>
      <c r="N46" s="4"/>
      <c r="O46" s="4"/>
      <c r="P46" s="4"/>
    </row>
    <row r="47" spans="1:16" x14ac:dyDescent="0.25">
      <c r="A47" s="103"/>
      <c r="B47" s="96"/>
      <c r="C47" s="103"/>
      <c r="D47" s="4"/>
      <c r="E47" s="4"/>
      <c r="F47" s="4"/>
      <c r="G47" s="4">
        <v>300</v>
      </c>
      <c r="H47" s="4"/>
      <c r="I47" s="4"/>
      <c r="J47" s="4">
        <v>450</v>
      </c>
      <c r="K47" s="4"/>
      <c r="L47" s="4"/>
      <c r="M47" s="4"/>
      <c r="N47" s="4"/>
      <c r="O47" s="4"/>
      <c r="P47" s="4">
        <f>SUM(D47:O47)</f>
        <v>750</v>
      </c>
    </row>
    <row r="48" spans="1:16" x14ac:dyDescent="0.25">
      <c r="A48" s="102">
        <v>21</v>
      </c>
      <c r="B48" s="95" t="s">
        <v>24</v>
      </c>
      <c r="C48" s="102">
        <v>42</v>
      </c>
      <c r="D48" s="4"/>
      <c r="E48" s="4"/>
      <c r="F48" s="4"/>
      <c r="G48" s="4"/>
      <c r="H48" s="27">
        <v>41776</v>
      </c>
      <c r="I48" s="27">
        <v>41812</v>
      </c>
      <c r="J48" s="4"/>
      <c r="K48" s="27">
        <v>41881</v>
      </c>
      <c r="L48" s="4"/>
      <c r="M48" s="27">
        <v>41924</v>
      </c>
      <c r="N48" s="4"/>
      <c r="O48" s="4"/>
      <c r="P48" s="4"/>
    </row>
    <row r="49" spans="1:16" x14ac:dyDescent="0.25">
      <c r="A49" s="103"/>
      <c r="B49" s="96"/>
      <c r="C49" s="103"/>
      <c r="D49" s="4"/>
      <c r="E49" s="4"/>
      <c r="F49" s="4"/>
      <c r="G49" s="4"/>
      <c r="H49" s="4">
        <v>134</v>
      </c>
      <c r="I49" s="4">
        <v>92</v>
      </c>
      <c r="J49" s="4"/>
      <c r="K49" s="4">
        <v>157</v>
      </c>
      <c r="L49" s="4"/>
      <c r="M49" s="4">
        <v>128</v>
      </c>
      <c r="N49" s="4"/>
      <c r="O49" s="4"/>
      <c r="P49" s="4">
        <f>SUM(D49:O49)</f>
        <v>511</v>
      </c>
    </row>
    <row r="50" spans="1:16" x14ac:dyDescent="0.25">
      <c r="A50" s="102">
        <v>22</v>
      </c>
      <c r="B50" s="95" t="s">
        <v>25</v>
      </c>
      <c r="C50" s="102">
        <v>43</v>
      </c>
      <c r="D50" s="4"/>
      <c r="E50" s="4"/>
      <c r="F50" s="27">
        <v>41713</v>
      </c>
      <c r="G50" s="4"/>
      <c r="H50" s="4"/>
      <c r="I50" s="4"/>
      <c r="J50" s="27">
        <v>41847</v>
      </c>
      <c r="K50" s="4"/>
      <c r="L50" s="27">
        <v>41895</v>
      </c>
      <c r="M50" s="27">
        <v>41943</v>
      </c>
      <c r="N50" s="4"/>
      <c r="O50" s="4"/>
      <c r="P50" s="4"/>
    </row>
    <row r="51" spans="1:16" x14ac:dyDescent="0.25">
      <c r="A51" s="103"/>
      <c r="B51" s="96"/>
      <c r="C51" s="103"/>
      <c r="D51" s="4"/>
      <c r="E51" s="4"/>
      <c r="F51" s="4">
        <v>100</v>
      </c>
      <c r="G51" s="4"/>
      <c r="H51" s="4"/>
      <c r="I51" s="4"/>
      <c r="J51" s="4">
        <v>130</v>
      </c>
      <c r="K51" s="4"/>
      <c r="L51" s="4">
        <v>140</v>
      </c>
      <c r="M51" s="4">
        <v>200</v>
      </c>
      <c r="N51" s="4"/>
      <c r="O51" s="4"/>
      <c r="P51" s="4">
        <f>SUM(D51:O51)</f>
        <v>570</v>
      </c>
    </row>
    <row r="52" spans="1:16" x14ac:dyDescent="0.25">
      <c r="A52" s="102">
        <v>23</v>
      </c>
      <c r="B52" s="95" t="s">
        <v>26</v>
      </c>
      <c r="C52" s="102">
        <v>44</v>
      </c>
      <c r="D52" s="4"/>
      <c r="E52" s="4"/>
      <c r="F52" s="4"/>
      <c r="G52" s="27">
        <v>41759</v>
      </c>
      <c r="H52" s="27">
        <v>41790</v>
      </c>
      <c r="I52" s="27">
        <v>41823</v>
      </c>
      <c r="J52" s="27">
        <v>41846</v>
      </c>
      <c r="K52" s="27">
        <v>41875</v>
      </c>
      <c r="L52" s="27">
        <v>41910</v>
      </c>
      <c r="M52" s="27">
        <v>41943</v>
      </c>
      <c r="N52" s="4"/>
      <c r="O52" s="4"/>
      <c r="P52" s="4"/>
    </row>
    <row r="53" spans="1:16" x14ac:dyDescent="0.25">
      <c r="A53" s="103"/>
      <c r="B53" s="96"/>
      <c r="C53" s="103"/>
      <c r="D53" s="4"/>
      <c r="E53" s="4"/>
      <c r="F53" s="4"/>
      <c r="G53" s="4">
        <v>49</v>
      </c>
      <c r="H53" s="4">
        <v>50</v>
      </c>
      <c r="I53" s="4">
        <v>55</v>
      </c>
      <c r="J53" s="4">
        <v>51</v>
      </c>
      <c r="K53" s="4">
        <v>75</v>
      </c>
      <c r="L53" s="4">
        <v>70</v>
      </c>
      <c r="M53" s="4">
        <v>80</v>
      </c>
      <c r="N53" s="4"/>
      <c r="O53" s="4"/>
      <c r="P53" s="4">
        <f>SUM(D53:O53)</f>
        <v>430</v>
      </c>
    </row>
    <row r="54" spans="1:16" x14ac:dyDescent="0.25">
      <c r="A54" s="102">
        <v>24</v>
      </c>
      <c r="B54" s="95" t="s">
        <v>27</v>
      </c>
      <c r="C54" s="110">
        <v>47</v>
      </c>
      <c r="D54" s="4"/>
      <c r="E54" s="4"/>
      <c r="F54" s="4"/>
      <c r="G54" s="27">
        <v>41759</v>
      </c>
      <c r="H54" s="27">
        <v>41791</v>
      </c>
      <c r="I54" s="27">
        <v>41819</v>
      </c>
      <c r="J54" s="4"/>
      <c r="K54" s="27">
        <v>41888</v>
      </c>
      <c r="L54" s="4"/>
      <c r="M54" s="4"/>
      <c r="N54" s="4"/>
      <c r="O54" s="4"/>
      <c r="P54" s="4"/>
    </row>
    <row r="55" spans="1:16" x14ac:dyDescent="0.25">
      <c r="A55" s="103"/>
      <c r="B55" s="96"/>
      <c r="C55" s="110"/>
      <c r="D55" s="4"/>
      <c r="E55" s="4"/>
      <c r="F55" s="4"/>
      <c r="G55" s="4">
        <v>130</v>
      </c>
      <c r="H55" s="4">
        <v>140</v>
      </c>
      <c r="I55" s="4">
        <v>110</v>
      </c>
      <c r="J55" s="4"/>
      <c r="K55" s="4">
        <v>150</v>
      </c>
      <c r="L55" s="4"/>
      <c r="M55" s="4"/>
      <c r="N55" s="4"/>
      <c r="O55" s="4"/>
      <c r="P55" s="4">
        <f>SUM(D55:O55)</f>
        <v>530</v>
      </c>
    </row>
    <row r="56" spans="1:16" x14ac:dyDescent="0.25">
      <c r="A56" s="102">
        <v>25</v>
      </c>
      <c r="B56" s="95" t="s">
        <v>28</v>
      </c>
      <c r="C56" s="102">
        <v>50</v>
      </c>
      <c r="D56" s="4"/>
      <c r="E56" s="4"/>
      <c r="F56" s="4"/>
      <c r="G56" s="4"/>
      <c r="H56" s="27">
        <v>41790</v>
      </c>
      <c r="I56" s="4"/>
      <c r="J56" s="4"/>
      <c r="K56" s="27">
        <v>41874</v>
      </c>
      <c r="L56" s="4"/>
      <c r="M56" s="4"/>
      <c r="N56" s="4"/>
      <c r="O56" s="4"/>
      <c r="P56" s="4"/>
    </row>
    <row r="57" spans="1:16" x14ac:dyDescent="0.25">
      <c r="A57" s="103"/>
      <c r="B57" s="96"/>
      <c r="C57" s="103"/>
      <c r="D57" s="4"/>
      <c r="E57" s="4"/>
      <c r="F57" s="4"/>
      <c r="G57" s="4"/>
      <c r="H57" s="4">
        <v>328</v>
      </c>
      <c r="I57" s="4"/>
      <c r="J57" s="4"/>
      <c r="K57" s="4">
        <v>88</v>
      </c>
      <c r="L57" s="4"/>
      <c r="M57" s="4"/>
      <c r="N57" s="4"/>
      <c r="O57" s="4"/>
      <c r="P57" s="4">
        <f>SUM(D57:O57)</f>
        <v>416</v>
      </c>
    </row>
    <row r="58" spans="1:16" x14ac:dyDescent="0.25">
      <c r="A58" s="102">
        <v>26</v>
      </c>
      <c r="B58" s="95" t="s">
        <v>66</v>
      </c>
      <c r="C58" s="102">
        <v>51</v>
      </c>
      <c r="D58" s="4"/>
      <c r="E58" s="27">
        <v>41679</v>
      </c>
      <c r="F58" s="27">
        <v>41735</v>
      </c>
      <c r="G58" s="27">
        <v>41774</v>
      </c>
      <c r="H58" s="27">
        <v>41795</v>
      </c>
      <c r="I58" s="27">
        <v>41824</v>
      </c>
      <c r="J58" s="27">
        <v>41851</v>
      </c>
      <c r="K58" s="4"/>
      <c r="L58" s="27">
        <v>41910</v>
      </c>
      <c r="M58" s="27">
        <v>41943</v>
      </c>
      <c r="N58" s="27">
        <v>41972</v>
      </c>
      <c r="O58" s="27">
        <v>41998</v>
      </c>
      <c r="P58" s="4"/>
    </row>
    <row r="59" spans="1:16" x14ac:dyDescent="0.25">
      <c r="A59" s="103"/>
      <c r="B59" s="96"/>
      <c r="C59" s="103"/>
      <c r="D59" s="4"/>
      <c r="E59" s="4">
        <v>30</v>
      </c>
      <c r="F59" s="4">
        <v>30</v>
      </c>
      <c r="G59" s="4">
        <v>30</v>
      </c>
      <c r="H59" s="4">
        <v>40</v>
      </c>
      <c r="I59" s="4">
        <v>50</v>
      </c>
      <c r="J59" s="4">
        <v>50</v>
      </c>
      <c r="K59" s="4"/>
      <c r="L59" s="4">
        <v>90</v>
      </c>
      <c r="M59" s="4">
        <v>60</v>
      </c>
      <c r="N59" s="4">
        <v>20</v>
      </c>
      <c r="O59" s="4">
        <v>20</v>
      </c>
      <c r="P59" s="4">
        <f>SUM(D59:O59)</f>
        <v>420</v>
      </c>
    </row>
    <row r="60" spans="1:16" x14ac:dyDescent="0.25">
      <c r="A60" s="102">
        <v>27</v>
      </c>
      <c r="B60" s="95" t="s">
        <v>29</v>
      </c>
      <c r="C60" s="102">
        <v>53</v>
      </c>
      <c r="D60" s="4"/>
      <c r="E60" s="4"/>
      <c r="F60" s="27">
        <v>41727</v>
      </c>
      <c r="G60" s="27">
        <v>41741</v>
      </c>
      <c r="H60" s="4"/>
      <c r="I60" s="27">
        <v>41819</v>
      </c>
      <c r="J60" s="27">
        <v>41847</v>
      </c>
      <c r="K60" s="27">
        <v>41882</v>
      </c>
      <c r="L60" s="4"/>
      <c r="M60" s="27">
        <v>41938</v>
      </c>
      <c r="N60" s="4"/>
      <c r="O60" s="4"/>
      <c r="P60" s="4"/>
    </row>
    <row r="61" spans="1:16" x14ac:dyDescent="0.25">
      <c r="A61" s="103"/>
      <c r="B61" s="96"/>
      <c r="C61" s="103"/>
      <c r="D61" s="4"/>
      <c r="E61" s="4"/>
      <c r="F61" s="4">
        <v>25</v>
      </c>
      <c r="G61" s="4">
        <v>48</v>
      </c>
      <c r="H61" s="4"/>
      <c r="I61" s="4">
        <v>50</v>
      </c>
      <c r="J61" s="4">
        <v>37</v>
      </c>
      <c r="K61" s="4">
        <v>50</v>
      </c>
      <c r="L61" s="4"/>
      <c r="M61" s="4">
        <v>62</v>
      </c>
      <c r="N61" s="4"/>
      <c r="O61" s="4"/>
      <c r="P61" s="4">
        <f>SUM(D61:O61)</f>
        <v>272</v>
      </c>
    </row>
    <row r="62" spans="1:16" x14ac:dyDescent="0.25">
      <c r="A62" s="102">
        <v>28</v>
      </c>
      <c r="B62" s="14" t="s">
        <v>30</v>
      </c>
      <c r="C62" s="19">
        <v>55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103"/>
      <c r="B63" s="15"/>
      <c r="C63" s="2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f>SUM(D63:O63)</f>
        <v>0</v>
      </c>
    </row>
    <row r="64" spans="1:16" x14ac:dyDescent="0.25">
      <c r="A64" s="102">
        <v>29</v>
      </c>
      <c r="B64" s="14" t="s">
        <v>31</v>
      </c>
      <c r="C64" s="19">
        <v>57</v>
      </c>
      <c r="D64" s="4"/>
      <c r="E64" s="4"/>
      <c r="F64" s="4"/>
      <c r="G64" s="27">
        <v>41759</v>
      </c>
      <c r="H64" s="4"/>
      <c r="I64" s="4"/>
      <c r="J64" s="27">
        <v>41846</v>
      </c>
      <c r="K64" s="4"/>
      <c r="L64" s="4"/>
      <c r="M64" s="27">
        <v>41923</v>
      </c>
      <c r="N64" s="4"/>
      <c r="O64" s="4"/>
      <c r="P64" s="4"/>
    </row>
    <row r="65" spans="1:16" x14ac:dyDescent="0.25">
      <c r="A65" s="103"/>
      <c r="B65" s="15"/>
      <c r="C65" s="20"/>
      <c r="D65" s="4"/>
      <c r="E65" s="4"/>
      <c r="F65" s="4"/>
      <c r="G65" s="4">
        <v>100</v>
      </c>
      <c r="H65" s="4"/>
      <c r="I65" s="4"/>
      <c r="J65" s="4">
        <v>50</v>
      </c>
      <c r="K65" s="4"/>
      <c r="L65" s="4"/>
      <c r="M65" s="4">
        <v>100</v>
      </c>
      <c r="N65" s="4"/>
      <c r="O65" s="4"/>
      <c r="P65" s="4">
        <f>SUM(D65:O65)</f>
        <v>250</v>
      </c>
    </row>
    <row r="66" spans="1:16" x14ac:dyDescent="0.25">
      <c r="A66" s="102">
        <v>30</v>
      </c>
      <c r="B66" s="14" t="s">
        <v>32</v>
      </c>
      <c r="C66" s="19">
        <v>58</v>
      </c>
      <c r="D66" s="4"/>
      <c r="E66" s="4"/>
      <c r="F66" s="4"/>
      <c r="G66" s="27">
        <v>41759</v>
      </c>
      <c r="H66" s="4"/>
      <c r="I66" s="27">
        <v>41821</v>
      </c>
      <c r="J66" s="4"/>
      <c r="K66" s="27">
        <v>41875</v>
      </c>
      <c r="L66" s="4"/>
      <c r="M66" s="27">
        <v>41924</v>
      </c>
      <c r="N66" s="4"/>
      <c r="O66" s="4"/>
      <c r="P66" s="4"/>
    </row>
    <row r="67" spans="1:16" x14ac:dyDescent="0.25">
      <c r="A67" s="103"/>
      <c r="B67" s="15"/>
      <c r="C67" s="20"/>
      <c r="D67" s="4"/>
      <c r="E67" s="4"/>
      <c r="F67" s="4"/>
      <c r="G67" s="4">
        <v>20</v>
      </c>
      <c r="H67" s="4"/>
      <c r="I67" s="4">
        <v>10</v>
      </c>
      <c r="J67" s="4"/>
      <c r="K67" s="4">
        <v>37</v>
      </c>
      <c r="L67" s="4"/>
      <c r="M67" s="4">
        <v>15</v>
      </c>
      <c r="N67" s="4"/>
      <c r="O67" s="4"/>
      <c r="P67" s="4">
        <f>SUM(D67:O67)</f>
        <v>82</v>
      </c>
    </row>
    <row r="68" spans="1:16" x14ac:dyDescent="0.25">
      <c r="A68" s="102">
        <v>31</v>
      </c>
      <c r="B68" s="14" t="s">
        <v>33</v>
      </c>
      <c r="C68" s="19">
        <v>67</v>
      </c>
      <c r="D68" s="4"/>
      <c r="E68" s="4"/>
      <c r="F68" s="27">
        <v>41741</v>
      </c>
      <c r="G68" s="27">
        <v>41759</v>
      </c>
      <c r="H68" s="27">
        <v>41790</v>
      </c>
      <c r="I68" s="27">
        <v>41818</v>
      </c>
      <c r="J68" s="27">
        <v>41846</v>
      </c>
      <c r="K68" s="27">
        <v>41875</v>
      </c>
      <c r="L68" s="4"/>
      <c r="M68" s="27">
        <v>41937</v>
      </c>
      <c r="N68" s="4"/>
      <c r="O68" s="4"/>
      <c r="P68" s="4"/>
    </row>
    <row r="69" spans="1:16" x14ac:dyDescent="0.25">
      <c r="A69" s="103"/>
      <c r="B69" s="15"/>
      <c r="C69" s="20"/>
      <c r="D69" s="4"/>
      <c r="E69" s="4"/>
      <c r="F69" s="4">
        <v>63</v>
      </c>
      <c r="G69" s="4">
        <v>37</v>
      </c>
      <c r="H69" s="4">
        <v>110</v>
      </c>
      <c r="I69" s="4">
        <v>71</v>
      </c>
      <c r="J69" s="4">
        <v>90</v>
      </c>
      <c r="K69" s="4">
        <v>105</v>
      </c>
      <c r="L69" s="4"/>
      <c r="M69" s="4">
        <v>250</v>
      </c>
      <c r="N69" s="4"/>
      <c r="O69" s="4"/>
      <c r="P69" s="4">
        <f>SUM(D69:O69)</f>
        <v>726</v>
      </c>
    </row>
    <row r="70" spans="1:16" x14ac:dyDescent="0.25">
      <c r="A70" s="102">
        <v>32</v>
      </c>
      <c r="B70" s="14" t="s">
        <v>34</v>
      </c>
      <c r="C70" s="19">
        <v>70</v>
      </c>
      <c r="D70" s="4"/>
      <c r="E70" s="4"/>
      <c r="F70" s="4"/>
      <c r="G70" s="27">
        <v>41759</v>
      </c>
      <c r="H70" s="4"/>
      <c r="I70" s="27"/>
      <c r="J70" s="27">
        <v>41861</v>
      </c>
      <c r="K70" s="4"/>
      <c r="L70" s="4"/>
      <c r="M70" s="4"/>
      <c r="N70" s="4"/>
      <c r="O70" s="4"/>
      <c r="P70" s="4"/>
    </row>
    <row r="71" spans="1:16" x14ac:dyDescent="0.25">
      <c r="A71" s="103"/>
      <c r="B71" s="15"/>
      <c r="C71" s="20"/>
      <c r="D71" s="4"/>
      <c r="E71" s="4"/>
      <c r="F71" s="4"/>
      <c r="G71" s="4">
        <v>51</v>
      </c>
      <c r="H71" s="4"/>
      <c r="I71" s="4"/>
      <c r="J71" s="4">
        <v>40</v>
      </c>
      <c r="K71" s="4"/>
      <c r="L71" s="4"/>
      <c r="M71" s="4"/>
      <c r="N71" s="4"/>
      <c r="O71" s="4"/>
      <c r="P71" s="4">
        <f>SUM(D71:O71)</f>
        <v>91</v>
      </c>
    </row>
    <row r="72" spans="1:16" x14ac:dyDescent="0.25">
      <c r="A72" s="17"/>
      <c r="C72" s="18"/>
    </row>
    <row r="73" spans="1:16" x14ac:dyDescent="0.25">
      <c r="A73" s="17"/>
      <c r="C73" s="18"/>
    </row>
    <row r="74" spans="1:16" x14ac:dyDescent="0.25">
      <c r="A74" s="17"/>
      <c r="C74" s="18"/>
    </row>
    <row r="75" spans="1:16" x14ac:dyDescent="0.25">
      <c r="A75" s="111" t="s">
        <v>0</v>
      </c>
      <c r="B75" s="113" t="s">
        <v>1</v>
      </c>
      <c r="C75" s="115" t="s">
        <v>69</v>
      </c>
      <c r="D75" s="117" t="s">
        <v>88</v>
      </c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9"/>
      <c r="P75" s="120" t="s">
        <v>10</v>
      </c>
    </row>
    <row r="76" spans="1:16" x14ac:dyDescent="0.25">
      <c r="A76" s="112"/>
      <c r="B76" s="114"/>
      <c r="C76" s="116"/>
      <c r="D76" s="24" t="s">
        <v>71</v>
      </c>
      <c r="E76" s="24" t="s">
        <v>70</v>
      </c>
      <c r="F76" s="24" t="s">
        <v>72</v>
      </c>
      <c r="G76" s="24" t="s">
        <v>73</v>
      </c>
      <c r="H76" s="24" t="s">
        <v>74</v>
      </c>
      <c r="I76" s="24" t="s">
        <v>75</v>
      </c>
      <c r="J76" s="24" t="s">
        <v>76</v>
      </c>
      <c r="K76" s="24" t="s">
        <v>77</v>
      </c>
      <c r="L76" s="24" t="s">
        <v>78</v>
      </c>
      <c r="M76" s="24" t="s">
        <v>79</v>
      </c>
      <c r="N76" s="24" t="s">
        <v>81</v>
      </c>
      <c r="O76" s="24" t="s">
        <v>80</v>
      </c>
      <c r="P76" s="121"/>
    </row>
    <row r="77" spans="1:16" x14ac:dyDescent="0.25">
      <c r="A77" s="102">
        <v>33</v>
      </c>
      <c r="B77" s="95" t="s">
        <v>35</v>
      </c>
      <c r="C77" s="102">
        <v>71</v>
      </c>
      <c r="D77" s="4"/>
      <c r="E77" s="4"/>
      <c r="F77" s="4"/>
      <c r="G77" s="27">
        <v>41759</v>
      </c>
      <c r="H77" s="4"/>
      <c r="I77" s="4"/>
      <c r="J77" s="4"/>
      <c r="K77" s="4"/>
      <c r="L77" s="27">
        <v>43005</v>
      </c>
      <c r="M77" s="4"/>
      <c r="N77" s="4"/>
      <c r="O77" s="4"/>
      <c r="P77" s="4"/>
    </row>
    <row r="78" spans="1:16" x14ac:dyDescent="0.25">
      <c r="A78" s="103"/>
      <c r="B78" s="96"/>
      <c r="C78" s="103"/>
      <c r="D78" s="4"/>
      <c r="E78" s="4"/>
      <c r="F78" s="4"/>
      <c r="G78" s="4">
        <v>302</v>
      </c>
      <c r="H78" s="4"/>
      <c r="I78" s="4"/>
      <c r="J78" s="4"/>
      <c r="K78" s="4"/>
      <c r="L78" s="4">
        <v>106</v>
      </c>
      <c r="M78" s="4"/>
      <c r="N78" s="4"/>
      <c r="O78" s="4"/>
      <c r="P78" s="4">
        <f>SUM(D78:O78)</f>
        <v>408</v>
      </c>
    </row>
    <row r="79" spans="1:16" x14ac:dyDescent="0.25">
      <c r="A79" s="102">
        <v>34</v>
      </c>
      <c r="B79" s="95" t="s">
        <v>36</v>
      </c>
      <c r="C79" s="102">
        <v>74</v>
      </c>
      <c r="D79" s="4"/>
      <c r="E79" s="4"/>
      <c r="F79" s="4"/>
      <c r="G79" s="4"/>
      <c r="H79" s="27">
        <v>41790</v>
      </c>
      <c r="I79" s="27">
        <v>41834</v>
      </c>
      <c r="J79" s="27">
        <v>41847</v>
      </c>
      <c r="K79" s="27">
        <v>41860</v>
      </c>
      <c r="L79" s="27">
        <v>41889</v>
      </c>
      <c r="M79" s="27">
        <v>41943</v>
      </c>
      <c r="N79" s="4"/>
      <c r="O79" s="4"/>
      <c r="P79" s="4"/>
    </row>
    <row r="80" spans="1:16" x14ac:dyDescent="0.25">
      <c r="A80" s="103"/>
      <c r="B80" s="96"/>
      <c r="C80" s="103"/>
      <c r="D80" s="4"/>
      <c r="E80" s="4"/>
      <c r="F80" s="4"/>
      <c r="G80" s="4"/>
      <c r="H80" s="4">
        <v>134</v>
      </c>
      <c r="I80" s="4">
        <v>220</v>
      </c>
      <c r="J80" s="4">
        <v>69</v>
      </c>
      <c r="K80" s="4">
        <v>49</v>
      </c>
      <c r="L80" s="4">
        <v>58</v>
      </c>
      <c r="M80" s="4">
        <v>115</v>
      </c>
      <c r="N80" s="4"/>
      <c r="O80" s="4"/>
      <c r="P80" s="4">
        <f>SUM(D80:O80)</f>
        <v>645</v>
      </c>
    </row>
    <row r="81" spans="1:16" x14ac:dyDescent="0.25">
      <c r="A81" s="102">
        <v>35</v>
      </c>
      <c r="B81" s="14" t="s">
        <v>37</v>
      </c>
      <c r="C81" s="19">
        <v>75</v>
      </c>
      <c r="D81" s="4"/>
      <c r="E81" s="4"/>
      <c r="F81" s="4"/>
      <c r="G81" s="4"/>
      <c r="H81" s="27">
        <v>41784</v>
      </c>
      <c r="I81" s="4"/>
      <c r="J81" s="4"/>
      <c r="K81" s="27">
        <v>41860</v>
      </c>
      <c r="L81" s="27">
        <v>41913</v>
      </c>
      <c r="M81" s="27">
        <v>41943</v>
      </c>
      <c r="N81" s="4"/>
      <c r="O81" s="4"/>
      <c r="P81" s="4"/>
    </row>
    <row r="82" spans="1:16" x14ac:dyDescent="0.25">
      <c r="A82" s="103"/>
      <c r="B82" s="15"/>
      <c r="C82" s="20"/>
      <c r="D82" s="4"/>
      <c r="E82" s="4"/>
      <c r="F82" s="4"/>
      <c r="G82" s="4"/>
      <c r="H82" s="4">
        <v>86</v>
      </c>
      <c r="I82" s="4"/>
      <c r="J82" s="4"/>
      <c r="K82" s="4">
        <v>90</v>
      </c>
      <c r="L82" s="4">
        <v>47</v>
      </c>
      <c r="M82" s="4">
        <v>22</v>
      </c>
      <c r="N82" s="4"/>
      <c r="O82" s="4"/>
      <c r="P82" s="4">
        <f>SUM(D82:O82)</f>
        <v>245</v>
      </c>
    </row>
    <row r="83" spans="1:16" x14ac:dyDescent="0.25">
      <c r="A83" s="102">
        <v>36</v>
      </c>
      <c r="B83" s="14" t="s">
        <v>38</v>
      </c>
      <c r="C83" s="19">
        <v>79</v>
      </c>
      <c r="D83" s="4"/>
      <c r="E83" s="4"/>
      <c r="F83" s="4"/>
      <c r="G83" s="27">
        <v>41769</v>
      </c>
      <c r="H83" s="4"/>
      <c r="I83" s="4"/>
      <c r="J83" s="4"/>
      <c r="K83" s="27">
        <v>41881</v>
      </c>
      <c r="L83" s="4"/>
      <c r="M83" s="4"/>
      <c r="N83" s="27">
        <v>41972</v>
      </c>
      <c r="O83" s="4"/>
      <c r="P83" s="4"/>
    </row>
    <row r="84" spans="1:16" x14ac:dyDescent="0.25">
      <c r="A84" s="103"/>
      <c r="B84" s="15"/>
      <c r="C84" s="20"/>
      <c r="D84" s="4"/>
      <c r="E84" s="4"/>
      <c r="F84" s="4"/>
      <c r="G84" s="4">
        <v>650</v>
      </c>
      <c r="H84" s="4"/>
      <c r="I84" s="4"/>
      <c r="J84" s="4"/>
      <c r="K84" s="4">
        <v>0</v>
      </c>
      <c r="L84" s="4"/>
      <c r="M84" s="4"/>
      <c r="N84" s="4">
        <v>230</v>
      </c>
      <c r="O84" s="4"/>
      <c r="P84" s="4">
        <f>SUM(D84:O84)</f>
        <v>880</v>
      </c>
    </row>
    <row r="85" spans="1:16" x14ac:dyDescent="0.25">
      <c r="A85" s="102">
        <v>37</v>
      </c>
      <c r="B85" s="14" t="s">
        <v>39</v>
      </c>
      <c r="C85" s="19">
        <v>80</v>
      </c>
      <c r="D85" s="4"/>
      <c r="E85" s="4"/>
      <c r="F85" s="4"/>
      <c r="G85" s="27">
        <v>41759</v>
      </c>
      <c r="H85" s="27">
        <v>41790</v>
      </c>
      <c r="I85" s="27">
        <v>41819</v>
      </c>
      <c r="J85" s="27">
        <v>41846</v>
      </c>
      <c r="K85" s="27">
        <v>41875</v>
      </c>
      <c r="L85" s="27">
        <v>41910</v>
      </c>
      <c r="M85" s="27">
        <v>41938</v>
      </c>
      <c r="N85" s="4"/>
      <c r="O85" s="4"/>
      <c r="P85" s="4"/>
    </row>
    <row r="86" spans="1:16" x14ac:dyDescent="0.25">
      <c r="A86" s="103"/>
      <c r="B86" s="15"/>
      <c r="C86" s="20"/>
      <c r="D86" s="4"/>
      <c r="E86" s="4"/>
      <c r="F86" s="4"/>
      <c r="G86" s="4">
        <v>50</v>
      </c>
      <c r="H86" s="4">
        <v>100</v>
      </c>
      <c r="I86" s="4">
        <v>31</v>
      </c>
      <c r="J86" s="4">
        <v>75</v>
      </c>
      <c r="K86" s="4">
        <v>70</v>
      </c>
      <c r="L86" s="4">
        <v>115</v>
      </c>
      <c r="M86" s="4">
        <v>155</v>
      </c>
      <c r="N86" s="4"/>
      <c r="O86" s="4"/>
      <c r="P86" s="4">
        <f>SUM(D86:O86)</f>
        <v>596</v>
      </c>
    </row>
    <row r="87" spans="1:16" x14ac:dyDescent="0.25">
      <c r="A87" s="102">
        <v>38</v>
      </c>
      <c r="B87" s="14" t="s">
        <v>40</v>
      </c>
      <c r="C87" s="19">
        <v>81</v>
      </c>
      <c r="D87" s="4"/>
      <c r="E87" s="4"/>
      <c r="F87" s="27">
        <v>41713</v>
      </c>
      <c r="G87" s="4"/>
      <c r="H87" s="27">
        <v>41776</v>
      </c>
      <c r="I87" s="27">
        <v>41803</v>
      </c>
      <c r="J87" s="27">
        <v>41851</v>
      </c>
      <c r="K87" s="27">
        <v>41875</v>
      </c>
      <c r="L87" s="27">
        <v>41910</v>
      </c>
      <c r="M87" s="27">
        <v>41943</v>
      </c>
      <c r="N87" s="4"/>
      <c r="O87" s="4"/>
      <c r="P87" s="4"/>
    </row>
    <row r="88" spans="1:16" x14ac:dyDescent="0.25">
      <c r="A88" s="103"/>
      <c r="B88" s="15"/>
      <c r="C88" s="20"/>
      <c r="D88" s="4"/>
      <c r="E88" s="4"/>
      <c r="F88" s="4">
        <v>11</v>
      </c>
      <c r="G88" s="4"/>
      <c r="H88" s="4">
        <v>100</v>
      </c>
      <c r="I88" s="4">
        <v>48</v>
      </c>
      <c r="J88" s="4">
        <v>127</v>
      </c>
      <c r="K88" s="4">
        <v>70</v>
      </c>
      <c r="L88" s="4">
        <v>100</v>
      </c>
      <c r="M88" s="4">
        <v>100</v>
      </c>
      <c r="N88" s="4"/>
      <c r="O88" s="4"/>
      <c r="P88" s="4">
        <f>SUM(D88:O88)</f>
        <v>556</v>
      </c>
    </row>
    <row r="89" spans="1:16" x14ac:dyDescent="0.25">
      <c r="A89" s="102">
        <v>39</v>
      </c>
      <c r="B89" s="14" t="s">
        <v>41</v>
      </c>
      <c r="C89" s="19">
        <v>82</v>
      </c>
      <c r="D89" s="4"/>
      <c r="E89" s="4"/>
      <c r="F89" s="4"/>
      <c r="G89" s="4"/>
      <c r="H89" s="27">
        <v>41784</v>
      </c>
      <c r="I89" s="4"/>
      <c r="J89" s="4"/>
      <c r="K89" s="27">
        <v>41875</v>
      </c>
      <c r="L89" s="4"/>
      <c r="M89" s="27">
        <v>41943</v>
      </c>
      <c r="N89" s="4"/>
      <c r="O89" s="27">
        <v>42001</v>
      </c>
      <c r="P89" s="4"/>
    </row>
    <row r="90" spans="1:16" x14ac:dyDescent="0.25">
      <c r="A90" s="103"/>
      <c r="B90" s="15"/>
      <c r="C90" s="20"/>
      <c r="D90" s="4"/>
      <c r="E90" s="4"/>
      <c r="F90" s="4"/>
      <c r="G90" s="4"/>
      <c r="H90" s="4">
        <v>50</v>
      </c>
      <c r="I90" s="4"/>
      <c r="J90" s="4"/>
      <c r="K90" s="4">
        <v>126</v>
      </c>
      <c r="L90" s="4"/>
      <c r="M90" s="4">
        <v>120</v>
      </c>
      <c r="N90" s="4"/>
      <c r="O90" s="4">
        <v>76</v>
      </c>
      <c r="P90" s="4">
        <f>SUM(D90:O90)</f>
        <v>372</v>
      </c>
    </row>
    <row r="91" spans="1:16" x14ac:dyDescent="0.25">
      <c r="A91" s="102">
        <v>40</v>
      </c>
      <c r="B91" s="14" t="s">
        <v>42</v>
      </c>
      <c r="C91" s="19">
        <v>83</v>
      </c>
      <c r="D91" s="4"/>
      <c r="E91" s="4"/>
      <c r="F91" s="4"/>
      <c r="G91" s="4"/>
      <c r="H91" s="27">
        <v>41784</v>
      </c>
      <c r="I91" s="4"/>
      <c r="J91" s="4"/>
      <c r="K91" s="27">
        <v>41875</v>
      </c>
      <c r="L91" s="4"/>
      <c r="M91" s="27">
        <v>41943</v>
      </c>
      <c r="N91" s="4"/>
      <c r="O91" s="27">
        <v>42001</v>
      </c>
      <c r="P91" s="4"/>
    </row>
    <row r="92" spans="1:16" x14ac:dyDescent="0.25">
      <c r="A92" s="103"/>
      <c r="B92" s="15"/>
      <c r="C92" s="20"/>
      <c r="D92" s="4"/>
      <c r="E92" s="4"/>
      <c r="F92" s="4"/>
      <c r="G92" s="4"/>
      <c r="H92" s="4">
        <v>75</v>
      </c>
      <c r="I92" s="4"/>
      <c r="J92" s="4"/>
      <c r="K92" s="4">
        <v>8</v>
      </c>
      <c r="L92" s="4"/>
      <c r="M92" s="4">
        <v>7</v>
      </c>
      <c r="N92" s="4"/>
      <c r="O92" s="4">
        <v>30</v>
      </c>
      <c r="P92" s="4">
        <f>SUM(D92:O92)</f>
        <v>120</v>
      </c>
    </row>
    <row r="93" spans="1:16" x14ac:dyDescent="0.25">
      <c r="A93" s="102">
        <v>41</v>
      </c>
      <c r="B93" s="14" t="s">
        <v>90</v>
      </c>
      <c r="C93" s="23">
        <v>85</v>
      </c>
      <c r="D93" s="4"/>
      <c r="E93" s="4"/>
      <c r="F93" s="4"/>
      <c r="G93" s="4"/>
      <c r="H93" s="27">
        <v>41790</v>
      </c>
      <c r="I93" s="4"/>
      <c r="J93" s="27">
        <v>41847</v>
      </c>
      <c r="K93" s="27">
        <v>41888</v>
      </c>
      <c r="L93" s="27">
        <v>41912</v>
      </c>
      <c r="M93" s="4"/>
      <c r="N93" s="4"/>
      <c r="O93" s="4"/>
      <c r="P93" s="4"/>
    </row>
    <row r="94" spans="1:16" x14ac:dyDescent="0.25">
      <c r="A94" s="103"/>
      <c r="B94" s="15"/>
      <c r="C94" s="23"/>
      <c r="D94" s="4"/>
      <c r="E94" s="4"/>
      <c r="F94" s="4"/>
      <c r="G94" s="4"/>
      <c r="H94" s="4">
        <v>80</v>
      </c>
      <c r="I94" s="4"/>
      <c r="J94" s="4">
        <v>100</v>
      </c>
      <c r="K94" s="4">
        <v>100</v>
      </c>
      <c r="L94" s="4">
        <v>150</v>
      </c>
      <c r="M94" s="4"/>
      <c r="N94" s="4"/>
      <c r="O94" s="4"/>
      <c r="P94" s="4">
        <f>SUM(D94:O94)</f>
        <v>430</v>
      </c>
    </row>
    <row r="95" spans="1:16" x14ac:dyDescent="0.25">
      <c r="A95" s="102">
        <v>42</v>
      </c>
      <c r="B95" s="14" t="s">
        <v>43</v>
      </c>
      <c r="C95" s="19">
        <v>86</v>
      </c>
      <c r="D95" s="4"/>
      <c r="E95" s="4"/>
      <c r="F95" s="4"/>
      <c r="G95" s="4"/>
      <c r="H95" s="27">
        <v>41798</v>
      </c>
      <c r="I95" s="4"/>
      <c r="J95" s="27">
        <v>41847</v>
      </c>
      <c r="K95" s="4"/>
      <c r="L95" s="4"/>
      <c r="M95" s="27">
        <v>41924</v>
      </c>
      <c r="N95" s="4"/>
      <c r="O95" s="4"/>
      <c r="P95" s="4"/>
    </row>
    <row r="96" spans="1:16" x14ac:dyDescent="0.25">
      <c r="A96" s="103"/>
      <c r="B96" s="15"/>
      <c r="C96" s="20"/>
      <c r="D96" s="4"/>
      <c r="E96" s="4"/>
      <c r="F96" s="4"/>
      <c r="G96" s="4"/>
      <c r="H96" s="4">
        <v>80</v>
      </c>
      <c r="I96" s="4"/>
      <c r="J96" s="4">
        <v>110</v>
      </c>
      <c r="K96" s="4"/>
      <c r="L96" s="4"/>
      <c r="M96" s="4">
        <v>210</v>
      </c>
      <c r="N96" s="4"/>
      <c r="O96" s="4"/>
      <c r="P96" s="4">
        <f>SUM(D96:O96)</f>
        <v>400</v>
      </c>
    </row>
    <row r="97" spans="1:16" x14ac:dyDescent="0.25">
      <c r="A97" s="102">
        <v>43</v>
      </c>
      <c r="B97" s="14" t="s">
        <v>44</v>
      </c>
      <c r="C97" s="19">
        <v>87</v>
      </c>
      <c r="D97" s="4"/>
      <c r="E97" s="4"/>
      <c r="F97" s="4"/>
      <c r="G97" s="4"/>
      <c r="H97" s="4"/>
      <c r="I97" s="4"/>
      <c r="J97" s="4"/>
      <c r="K97" s="27">
        <v>41874</v>
      </c>
      <c r="L97" s="4"/>
      <c r="M97" s="4"/>
      <c r="N97" s="4"/>
      <c r="O97" s="4"/>
      <c r="P97" s="4"/>
    </row>
    <row r="98" spans="1:16" x14ac:dyDescent="0.25">
      <c r="A98" s="103"/>
      <c r="B98" s="15"/>
      <c r="C98" s="20"/>
      <c r="D98" s="4"/>
      <c r="E98" s="4"/>
      <c r="F98" s="4"/>
      <c r="G98" s="4"/>
      <c r="H98" s="4"/>
      <c r="I98" s="4"/>
      <c r="J98" s="4"/>
      <c r="K98" s="4">
        <v>0</v>
      </c>
      <c r="L98" s="4"/>
      <c r="M98" s="4"/>
      <c r="N98" s="4"/>
      <c r="O98" s="4"/>
      <c r="P98" s="4">
        <f>SUM(D98:O98)</f>
        <v>0</v>
      </c>
    </row>
    <row r="99" spans="1:16" x14ac:dyDescent="0.25">
      <c r="A99" s="102">
        <v>44</v>
      </c>
      <c r="B99" s="14" t="s">
        <v>45</v>
      </c>
      <c r="C99" s="19">
        <v>88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x14ac:dyDescent="0.25">
      <c r="A100" s="103"/>
      <c r="B100" s="15"/>
      <c r="C100" s="20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>
        <f>SUM(D100:O100)</f>
        <v>0</v>
      </c>
    </row>
    <row r="101" spans="1:16" x14ac:dyDescent="0.25">
      <c r="A101" s="102">
        <v>45</v>
      </c>
      <c r="B101" s="14" t="s">
        <v>46</v>
      </c>
      <c r="C101" s="19">
        <v>96</v>
      </c>
      <c r="D101" s="4"/>
      <c r="E101" s="4"/>
      <c r="F101" s="4"/>
      <c r="G101" s="27">
        <v>41759</v>
      </c>
      <c r="H101" s="27">
        <v>41790</v>
      </c>
      <c r="I101" s="27">
        <v>41818</v>
      </c>
      <c r="J101" s="27">
        <v>41882</v>
      </c>
      <c r="K101" s="27">
        <v>41910</v>
      </c>
      <c r="L101" s="4"/>
      <c r="M101" s="4"/>
      <c r="N101" s="4"/>
      <c r="O101" s="4"/>
      <c r="P101" s="4"/>
    </row>
    <row r="102" spans="1:16" x14ac:dyDescent="0.25">
      <c r="A102" s="103"/>
      <c r="B102" s="15"/>
      <c r="C102" s="20"/>
      <c r="D102" s="4"/>
      <c r="E102" s="4"/>
      <c r="F102" s="4"/>
      <c r="G102" s="4">
        <v>11</v>
      </c>
      <c r="H102" s="4">
        <v>6</v>
      </c>
      <c r="I102" s="4">
        <v>14</v>
      </c>
      <c r="J102" s="4">
        <v>23</v>
      </c>
      <c r="K102" s="4">
        <v>23</v>
      </c>
      <c r="L102" s="4"/>
      <c r="M102" s="4"/>
      <c r="N102" s="4"/>
      <c r="O102" s="4"/>
      <c r="P102" s="4">
        <f>SUM(D102:O102)</f>
        <v>77</v>
      </c>
    </row>
    <row r="103" spans="1:16" x14ac:dyDescent="0.25">
      <c r="A103" s="102">
        <v>46</v>
      </c>
      <c r="B103" s="14" t="s">
        <v>47</v>
      </c>
      <c r="C103" s="19">
        <v>98</v>
      </c>
      <c r="D103" s="4"/>
      <c r="E103" s="4"/>
      <c r="F103" s="4"/>
      <c r="G103" s="27">
        <v>41757</v>
      </c>
      <c r="H103" s="4"/>
      <c r="I103" s="27">
        <v>41812</v>
      </c>
      <c r="J103" s="27">
        <v>41881</v>
      </c>
      <c r="K103" s="4"/>
      <c r="L103" s="4"/>
      <c r="M103" s="27">
        <v>41924</v>
      </c>
      <c r="N103" s="4"/>
      <c r="O103" s="4"/>
      <c r="P103" s="4"/>
    </row>
    <row r="104" spans="1:16" x14ac:dyDescent="0.25">
      <c r="A104" s="103"/>
      <c r="B104" s="15"/>
      <c r="C104" s="20"/>
      <c r="D104" s="4"/>
      <c r="E104" s="4"/>
      <c r="F104" s="4"/>
      <c r="G104" s="4">
        <v>23</v>
      </c>
      <c r="H104" s="4"/>
      <c r="I104" s="4">
        <v>100</v>
      </c>
      <c r="J104" s="4">
        <v>130</v>
      </c>
      <c r="K104" s="4"/>
      <c r="L104" s="4"/>
      <c r="M104" s="4">
        <v>75</v>
      </c>
      <c r="N104" s="4"/>
      <c r="O104" s="4"/>
      <c r="P104" s="4">
        <f>SUM(D104:O104)</f>
        <v>328</v>
      </c>
    </row>
    <row r="105" spans="1:16" x14ac:dyDescent="0.25">
      <c r="A105" s="102">
        <v>47</v>
      </c>
      <c r="B105" s="106" t="s">
        <v>83</v>
      </c>
      <c r="C105" s="102">
        <v>100</v>
      </c>
      <c r="D105" s="4"/>
      <c r="E105" s="4"/>
      <c r="F105" s="4"/>
      <c r="G105" s="4"/>
      <c r="H105" s="27">
        <v>41784</v>
      </c>
      <c r="I105" s="27">
        <v>41819</v>
      </c>
      <c r="J105" s="4"/>
      <c r="K105" s="27">
        <v>41882</v>
      </c>
      <c r="L105" s="4"/>
      <c r="M105" s="4"/>
      <c r="N105" s="4"/>
      <c r="O105" s="4"/>
      <c r="P105" s="4"/>
    </row>
    <row r="106" spans="1:16" x14ac:dyDescent="0.25">
      <c r="A106" s="103"/>
      <c r="B106" s="107"/>
      <c r="C106" s="103"/>
      <c r="D106" s="4"/>
      <c r="E106" s="4"/>
      <c r="F106" s="4"/>
      <c r="G106" s="4"/>
      <c r="H106" s="4">
        <v>10</v>
      </c>
      <c r="I106" s="4">
        <v>0</v>
      </c>
      <c r="J106" s="4"/>
      <c r="K106" s="4">
        <v>0</v>
      </c>
      <c r="L106" s="4"/>
      <c r="M106" s="4"/>
      <c r="N106" s="4"/>
      <c r="O106" s="4"/>
      <c r="P106" s="4">
        <f>SUM(D106:O106)</f>
        <v>10</v>
      </c>
    </row>
    <row r="107" spans="1:16" x14ac:dyDescent="0.25">
      <c r="A107" s="102">
        <v>48</v>
      </c>
      <c r="B107" s="106" t="s">
        <v>95</v>
      </c>
      <c r="C107" s="113">
        <v>2</v>
      </c>
      <c r="D107" s="4"/>
      <c r="E107" s="4"/>
      <c r="F107" s="4"/>
      <c r="G107" s="4"/>
      <c r="H107" s="4"/>
      <c r="I107" s="27">
        <v>41820</v>
      </c>
      <c r="J107" s="4"/>
      <c r="K107" s="27">
        <v>41912</v>
      </c>
      <c r="L107" s="4"/>
      <c r="M107" s="4"/>
      <c r="N107" s="4"/>
      <c r="O107" s="4"/>
      <c r="P107" s="4"/>
    </row>
    <row r="108" spans="1:16" x14ac:dyDescent="0.25">
      <c r="A108" s="103"/>
      <c r="B108" s="107"/>
      <c r="C108" s="114"/>
      <c r="D108" s="4"/>
      <c r="E108" s="4"/>
      <c r="F108" s="4"/>
      <c r="G108" s="4"/>
      <c r="H108" s="4"/>
      <c r="I108" s="4">
        <v>0</v>
      </c>
      <c r="J108" s="4"/>
      <c r="K108" s="4">
        <v>11</v>
      </c>
      <c r="L108" s="4"/>
      <c r="M108" s="4"/>
      <c r="N108" s="4"/>
      <c r="O108" s="4"/>
      <c r="P108" s="4">
        <f>SUM(D108:O108)</f>
        <v>11</v>
      </c>
    </row>
    <row r="109" spans="1:16" x14ac:dyDescent="0.25">
      <c r="A109" s="17"/>
      <c r="C109" s="18"/>
    </row>
    <row r="110" spans="1:16" x14ac:dyDescent="0.25">
      <c r="A110" s="17"/>
      <c r="C110" s="18"/>
    </row>
    <row r="111" spans="1:16" x14ac:dyDescent="0.25">
      <c r="A111" s="17"/>
      <c r="C111" s="18"/>
    </row>
    <row r="112" spans="1:16" x14ac:dyDescent="0.25">
      <c r="A112" s="111" t="s">
        <v>0</v>
      </c>
      <c r="B112" s="113" t="s">
        <v>1</v>
      </c>
      <c r="C112" s="115" t="s">
        <v>69</v>
      </c>
      <c r="D112" s="117" t="s">
        <v>88</v>
      </c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9"/>
      <c r="P112" s="115" t="s">
        <v>10</v>
      </c>
    </row>
    <row r="113" spans="1:16" x14ac:dyDescent="0.25">
      <c r="A113" s="112"/>
      <c r="B113" s="114"/>
      <c r="C113" s="116"/>
      <c r="D113" s="24" t="s">
        <v>71</v>
      </c>
      <c r="E113" s="24" t="s">
        <v>70</v>
      </c>
      <c r="F113" s="24" t="s">
        <v>72</v>
      </c>
      <c r="G113" s="24" t="s">
        <v>73</v>
      </c>
      <c r="H113" s="24" t="s">
        <v>74</v>
      </c>
      <c r="I113" s="24" t="s">
        <v>75</v>
      </c>
      <c r="J113" s="24" t="s">
        <v>76</v>
      </c>
      <c r="K113" s="24" t="s">
        <v>77</v>
      </c>
      <c r="L113" s="24" t="s">
        <v>78</v>
      </c>
      <c r="M113" s="24" t="s">
        <v>79</v>
      </c>
      <c r="N113" s="24" t="s">
        <v>81</v>
      </c>
      <c r="O113" s="24" t="s">
        <v>80</v>
      </c>
      <c r="P113" s="116"/>
    </row>
    <row r="114" spans="1:16" x14ac:dyDescent="0.25">
      <c r="A114" s="102">
        <v>49</v>
      </c>
      <c r="B114" s="95" t="s">
        <v>96</v>
      </c>
      <c r="C114" s="102">
        <v>78</v>
      </c>
      <c r="D114" s="1"/>
      <c r="E114" s="1"/>
      <c r="F114" s="1"/>
      <c r="G114" s="1"/>
      <c r="H114" s="1"/>
      <c r="I114" s="1"/>
      <c r="J114" s="1"/>
      <c r="K114" s="28">
        <v>41889</v>
      </c>
      <c r="L114" s="4"/>
      <c r="M114" s="27">
        <v>41943</v>
      </c>
      <c r="N114" s="4"/>
      <c r="O114" s="4"/>
      <c r="P114" s="1"/>
    </row>
    <row r="115" spans="1:16" x14ac:dyDescent="0.25">
      <c r="A115" s="103"/>
      <c r="B115" s="96"/>
      <c r="C115" s="103"/>
      <c r="D115" s="1"/>
      <c r="E115" s="1"/>
      <c r="F115" s="1"/>
      <c r="G115" s="1"/>
      <c r="H115" s="1"/>
      <c r="I115" s="1"/>
      <c r="J115" s="1"/>
      <c r="K115" s="4">
        <v>2</v>
      </c>
      <c r="L115" s="4"/>
      <c r="M115" s="4">
        <v>6</v>
      </c>
      <c r="N115" s="4"/>
      <c r="O115" s="4"/>
      <c r="P115" s="1">
        <f>SUM(D115:O115)</f>
        <v>8</v>
      </c>
    </row>
    <row r="116" spans="1:16" x14ac:dyDescent="0.25">
      <c r="A116" s="102">
        <v>50</v>
      </c>
      <c r="B116" s="104"/>
      <c r="C116" s="10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03"/>
      <c r="B117" s="105"/>
      <c r="C117" s="10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>
        <f>SUM(D117:O117)</f>
        <v>0</v>
      </c>
    </row>
    <row r="118" spans="1:16" x14ac:dyDescent="0.25">
      <c r="A118" s="102">
        <v>51</v>
      </c>
      <c r="B118" s="104"/>
      <c r="C118" s="10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03"/>
      <c r="B119" s="105"/>
      <c r="C119" s="10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>
        <f>SUM(D119:O119)</f>
        <v>0</v>
      </c>
    </row>
    <row r="120" spans="1:16" x14ac:dyDescent="0.25">
      <c r="A120" s="102">
        <v>52</v>
      </c>
      <c r="B120" s="104"/>
      <c r="C120" s="10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03"/>
      <c r="B121" s="105"/>
      <c r="C121" s="10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>
        <f>SUM(D121:O121)</f>
        <v>0</v>
      </c>
    </row>
    <row r="122" spans="1:16" x14ac:dyDescent="0.25">
      <c r="A122" s="102">
        <v>53</v>
      </c>
      <c r="B122" s="104"/>
      <c r="C122" s="10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03"/>
      <c r="B123" s="105"/>
      <c r="C123" s="10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>
        <f>SUM(D123:O123)</f>
        <v>0</v>
      </c>
    </row>
    <row r="124" spans="1:16" x14ac:dyDescent="0.25">
      <c r="A124" s="102">
        <v>54</v>
      </c>
      <c r="B124" s="104"/>
      <c r="C124" s="10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03"/>
      <c r="B125" s="105"/>
      <c r="C125" s="10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>
        <f>SUM(D125:O125)</f>
        <v>0</v>
      </c>
    </row>
    <row r="126" spans="1:16" x14ac:dyDescent="0.25">
      <c r="A126" s="102">
        <v>55</v>
      </c>
      <c r="B126" s="104"/>
      <c r="C126" s="10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03"/>
      <c r="B127" s="105"/>
      <c r="C127" s="10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>
        <f>SUM(D127:O127)</f>
        <v>0</v>
      </c>
    </row>
    <row r="128" spans="1:16" x14ac:dyDescent="0.25">
      <c r="A128" s="102">
        <v>56</v>
      </c>
      <c r="B128" s="104"/>
      <c r="C128" s="110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03"/>
      <c r="B129" s="105"/>
      <c r="C129" s="110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>
        <f>SUM(D129:O129)</f>
        <v>0</v>
      </c>
    </row>
    <row r="130" spans="1:16" x14ac:dyDescent="0.25">
      <c r="A130" s="102">
        <v>57</v>
      </c>
      <c r="B130" s="104"/>
      <c r="C130" s="10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03"/>
      <c r="B131" s="105"/>
      <c r="C131" s="10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>
        <f>SUM(D131:O131)</f>
        <v>0</v>
      </c>
    </row>
    <row r="132" spans="1:16" x14ac:dyDescent="0.25">
      <c r="A132" s="102">
        <v>58</v>
      </c>
      <c r="B132" s="104"/>
      <c r="C132" s="10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03"/>
      <c r="B133" s="105"/>
      <c r="C133" s="10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>
        <f>SUM(D133:O133)</f>
        <v>0</v>
      </c>
    </row>
    <row r="134" spans="1:16" x14ac:dyDescent="0.25">
      <c r="A134" s="102">
        <v>59</v>
      </c>
      <c r="B134" s="104"/>
      <c r="C134" s="10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03"/>
      <c r="B135" s="105"/>
      <c r="C135" s="10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>
        <f>SUM(D135:O135)</f>
        <v>0</v>
      </c>
    </row>
    <row r="136" spans="1:16" x14ac:dyDescent="0.25">
      <c r="A136" s="102">
        <v>60</v>
      </c>
      <c r="B136" s="104"/>
      <c r="C136" s="10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03"/>
      <c r="B137" s="105"/>
      <c r="C137" s="10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>
        <f>SUM(D137:O137)</f>
        <v>0</v>
      </c>
    </row>
    <row r="138" spans="1:16" x14ac:dyDescent="0.25">
      <c r="A138" s="102">
        <v>61</v>
      </c>
      <c r="B138" s="104"/>
      <c r="C138" s="10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03"/>
      <c r="B139" s="105"/>
      <c r="C139" s="10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>
        <f>SUM(D139:O139)</f>
        <v>0</v>
      </c>
    </row>
    <row r="140" spans="1:16" x14ac:dyDescent="0.25">
      <c r="A140" s="102">
        <v>62</v>
      </c>
      <c r="B140" s="104"/>
      <c r="C140" s="10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03"/>
      <c r="B141" s="105"/>
      <c r="C141" s="10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>
        <f>SUM(D141:O141)</f>
        <v>0</v>
      </c>
    </row>
    <row r="142" spans="1:16" x14ac:dyDescent="0.25">
      <c r="A142" s="102">
        <v>63</v>
      </c>
      <c r="B142" s="106" t="s">
        <v>84</v>
      </c>
      <c r="C142" s="102"/>
      <c r="D142" s="1">
        <v>16859</v>
      </c>
      <c r="E142" s="1">
        <v>16859</v>
      </c>
      <c r="F142" s="1">
        <v>16859</v>
      </c>
      <c r="G142" s="1">
        <v>16859</v>
      </c>
      <c r="H142" s="1">
        <v>17062</v>
      </c>
      <c r="I142" s="1">
        <v>17219</v>
      </c>
      <c r="J142" s="1">
        <v>17620</v>
      </c>
      <c r="K142" s="1">
        <v>17892</v>
      </c>
      <c r="L142" s="1">
        <v>18021</v>
      </c>
      <c r="M142" s="1"/>
      <c r="N142" s="1"/>
      <c r="O142" s="1"/>
      <c r="P142" s="1"/>
    </row>
    <row r="143" spans="1:16" x14ac:dyDescent="0.25">
      <c r="A143" s="103"/>
      <c r="B143" s="107"/>
      <c r="C143" s="103"/>
      <c r="D143" s="1"/>
      <c r="E143" s="1">
        <f>SUM(E142-D142)</f>
        <v>0</v>
      </c>
      <c r="F143" s="1">
        <f>SUM(F142-E142)</f>
        <v>0</v>
      </c>
      <c r="G143" s="1">
        <f>SUM(G142-F142)</f>
        <v>0</v>
      </c>
      <c r="H143" s="1">
        <f>SUM(H142-G142)</f>
        <v>203</v>
      </c>
      <c r="I143" s="1">
        <v>157</v>
      </c>
      <c r="J143" s="1">
        <v>407</v>
      </c>
      <c r="K143" s="1">
        <f>SUM(K142-J142)</f>
        <v>272</v>
      </c>
      <c r="L143" s="1">
        <f>SUM(L142-K142)</f>
        <v>129</v>
      </c>
      <c r="M143" s="1"/>
      <c r="N143" s="1"/>
      <c r="O143" s="1"/>
      <c r="P143" s="1">
        <f>SUM(D143:O143)</f>
        <v>1168</v>
      </c>
    </row>
    <row r="144" spans="1:16" x14ac:dyDescent="0.25">
      <c r="A144" s="102"/>
      <c r="B144" s="108" t="s">
        <v>85</v>
      </c>
      <c r="C144" s="109"/>
      <c r="D144" s="1">
        <f>SUM(D5+D7+D9+D11+D13+D15+D17+D19+D21+D23+D25+D27+D29+D31+D33+D35+D41+D43+D45+D47+D49+D51+D53+D55+D57+D59+D61+D63+D65+D67+D69+D71+D78+D80+D82+D84+D86+D88+D90+D92+D94+D96+D98+D100+D102+D104+D106+D108+D115+D117+D119+D121+D123+D125+D127+D129+D131+D133+D135+D137+D139+D141+D143)</f>
        <v>0</v>
      </c>
      <c r="E144" s="1">
        <f t="shared" ref="E144:J144" si="0">SUM(E4+E6+E8+E10+E12+E14+E16+E18+E20+E22+E24+E26+E28+E30+E32+E34+E41+E43+E45+E47+E49+E51+E53+E55+E57+E59+E61+E63+E65+E67+E69+E71+E78+E80+E82+E84+E86+E88+E90+E92+E94+E96+E98+E100+E102+E104+E106+E108+E115+E117+E119+E121+E123+E125+E127+E129+E131+E133+E135+E137+E139+E141+E143)</f>
        <v>140</v>
      </c>
      <c r="F144" s="1">
        <f t="shared" si="0"/>
        <v>585</v>
      </c>
      <c r="G144" s="1">
        <f t="shared" si="0"/>
        <v>2153</v>
      </c>
      <c r="H144" s="1">
        <f t="shared" si="0"/>
        <v>2709</v>
      </c>
      <c r="I144" s="1">
        <f t="shared" si="0"/>
        <v>1767</v>
      </c>
      <c r="J144" s="1">
        <f t="shared" si="0"/>
        <v>2720</v>
      </c>
      <c r="K144" s="1">
        <f>SUM(K4+K6+K8+K10+K12+K14+K16+K18+K20+K22+K24+K26+K28+K30+K32+K34+K41+K43+K45+K47+K49+K51+K53+K55+K57+K59+K61+K63+K65+K67+K69+K71+K78+K80+K82+K84+K86+K88+K90+K92+K94+K96+K98+K100+K102+K104+K106+K108+K115+K117+K119+K121+K123+K125+K127+K129+K131+K133+K135+K137+K139+K141+K143)</f>
        <v>2166</v>
      </c>
      <c r="L144" s="1">
        <f>SUM(L4+L6+L8+L10+L12+L14+L16+L18+L20+L22+L24+L26+L28+L30+L32+L34+L41+L43+L45+L47+L49+L51+L53+L55+L57+L59+L61+L63+L65+L67+L69+L71+L78+L80+L82+L84+L86+L88+L90+L92+L94+L96+L98+L100+L102+L104+L106+L108+L115+L117+L119+L121+L123+L125+L127+L129+L131+L133+L135+L137+L139+L141+L143)</f>
        <v>1664</v>
      </c>
      <c r="M144" s="1">
        <f>SUM(M4+M6+M8+M10+M12+M14+M16+M18+M20+M22+M24+M26+M28+M30+M32+M34+M41+M43+M45+M47+M49+M51+M53+M55+M57+M59+M61+M63+M65+M67+M69+M71+M78+M80+M82+M84+M86+M88+M90+M92+M94+M96+M98+M100+M102+M104+M106+M108+M115+M117+M119+M121+M123+M125+M127+M129+M131+M133+M135+M137+M139+M141+M143)</f>
        <v>1961</v>
      </c>
      <c r="N144" s="1">
        <f>SUM(N4+N6+N8+N10+N12+N14+N16+N18+N20+N22+N24+N26+N28+N30+N32+N34+N41+N43+N45+N47+N49+N51+N53+N55+N57+N59+N61+N63+N65+N67+N69+N71+N78+N80+N82+N84+N86+N88+N90+N92+N94+N96+N98+N100+N102+N104+N106+N108+N115+N117+N119+N121+N123+N125+N127+N129+N131+N133+N135+N137+N139+N141+N143)</f>
        <v>1776</v>
      </c>
      <c r="O144" s="1">
        <f>SUM(O4+O6+O8+O10+O12+O14+O16+O18+O20+O22+O24+O26+O28+O30+O32+O34+O41+O43+O45+O47+O49+O51+O53+O55+O57+O59+O61+O63+O65+O67+O69+O71+O78+O80+O82+O84+O86+O88+O90+O92+O94+O96+O98+O100+O102+O104+O106+O108+O115+O117+O119+O121+O123+O125+O127+O129+O131+O133+O135+O137+O139+O141+O143)</f>
        <v>126</v>
      </c>
      <c r="P144" s="1">
        <f>SUM(D144:O144)</f>
        <v>17767</v>
      </c>
    </row>
    <row r="145" spans="1:16" x14ac:dyDescent="0.25">
      <c r="A145" s="103"/>
      <c r="B145" s="108" t="s">
        <v>86</v>
      </c>
      <c r="C145" s="109"/>
      <c r="D145" s="1">
        <v>169</v>
      </c>
      <c r="E145" s="1">
        <v>616</v>
      </c>
      <c r="F145" s="1">
        <v>810</v>
      </c>
      <c r="G145" s="1">
        <v>1500</v>
      </c>
      <c r="H145" s="1">
        <v>2480</v>
      </c>
      <c r="I145" s="1">
        <v>1920</v>
      </c>
      <c r="J145" s="1">
        <v>2700</v>
      </c>
      <c r="K145" s="1">
        <v>3100</v>
      </c>
      <c r="L145" s="1">
        <v>3200</v>
      </c>
      <c r="M145" s="1">
        <v>2370</v>
      </c>
      <c r="N145" s="1">
        <v>1630</v>
      </c>
      <c r="O145" s="1">
        <v>700</v>
      </c>
      <c r="P145" s="1">
        <f>SUM(D145:O145)</f>
        <v>21195</v>
      </c>
    </row>
    <row r="146" spans="1:16" x14ac:dyDescent="0.25">
      <c r="A146" s="23"/>
      <c r="B146" s="108" t="s">
        <v>50</v>
      </c>
      <c r="C146" s="109"/>
      <c r="D146" s="1">
        <f t="shared" ref="D146:P146" si="1">SUM(D144-D145)</f>
        <v>-169</v>
      </c>
      <c r="E146" s="1">
        <f t="shared" si="1"/>
        <v>-476</v>
      </c>
      <c r="F146" s="1">
        <f t="shared" si="1"/>
        <v>-225</v>
      </c>
      <c r="G146" s="1">
        <f t="shared" si="1"/>
        <v>653</v>
      </c>
      <c r="H146" s="1">
        <f t="shared" si="1"/>
        <v>229</v>
      </c>
      <c r="I146" s="1">
        <f t="shared" si="1"/>
        <v>-153</v>
      </c>
      <c r="J146" s="1">
        <f t="shared" si="1"/>
        <v>20</v>
      </c>
      <c r="K146" s="1">
        <f t="shared" si="1"/>
        <v>-934</v>
      </c>
      <c r="L146" s="1">
        <f t="shared" si="1"/>
        <v>-1536</v>
      </c>
      <c r="M146" s="1">
        <f t="shared" si="1"/>
        <v>-409</v>
      </c>
      <c r="N146" s="1">
        <f t="shared" si="1"/>
        <v>146</v>
      </c>
      <c r="O146" s="1">
        <f t="shared" si="1"/>
        <v>-574</v>
      </c>
      <c r="P146" s="1">
        <f t="shared" si="1"/>
        <v>-3428</v>
      </c>
    </row>
    <row r="147" spans="1:16" x14ac:dyDescent="0.25">
      <c r="A147" s="17"/>
      <c r="C147" s="18"/>
    </row>
    <row r="148" spans="1:16" x14ac:dyDescent="0.25">
      <c r="A148" s="17"/>
      <c r="C148" s="18"/>
    </row>
    <row r="149" spans="1:16" x14ac:dyDescent="0.25">
      <c r="A149" s="17"/>
      <c r="C149" s="18"/>
    </row>
    <row r="150" spans="1:16" x14ac:dyDescent="0.25">
      <c r="A150" s="17"/>
      <c r="C150" s="18"/>
    </row>
  </sheetData>
  <mergeCells count="179">
    <mergeCell ref="A144:A145"/>
    <mergeCell ref="B144:C144"/>
    <mergeCell ref="B145:C145"/>
    <mergeCell ref="B146:C146"/>
    <mergeCell ref="A140:A141"/>
    <mergeCell ref="B140:B141"/>
    <mergeCell ref="C140:C141"/>
    <mergeCell ref="A142:A143"/>
    <mergeCell ref="B142:B143"/>
    <mergeCell ref="C142:C143"/>
    <mergeCell ref="A136:A137"/>
    <mergeCell ref="B136:B137"/>
    <mergeCell ref="C136:C137"/>
    <mergeCell ref="A138:A139"/>
    <mergeCell ref="B138:B139"/>
    <mergeCell ref="C138:C139"/>
    <mergeCell ref="A132:A133"/>
    <mergeCell ref="B132:B133"/>
    <mergeCell ref="C132:C133"/>
    <mergeCell ref="A134:A135"/>
    <mergeCell ref="B134:B135"/>
    <mergeCell ref="C134:C135"/>
    <mergeCell ref="A128:A129"/>
    <mergeCell ref="B128:B129"/>
    <mergeCell ref="C128:C129"/>
    <mergeCell ref="A130:A131"/>
    <mergeCell ref="B130:B131"/>
    <mergeCell ref="C130:C131"/>
    <mergeCell ref="A124:A125"/>
    <mergeCell ref="B124:B125"/>
    <mergeCell ref="C124:C125"/>
    <mergeCell ref="A126:A127"/>
    <mergeCell ref="B126:B127"/>
    <mergeCell ref="C126:C127"/>
    <mergeCell ref="A120:A121"/>
    <mergeCell ref="B120:B121"/>
    <mergeCell ref="C120:C121"/>
    <mergeCell ref="A122:A123"/>
    <mergeCell ref="B122:B123"/>
    <mergeCell ref="C122:C123"/>
    <mergeCell ref="A116:A117"/>
    <mergeCell ref="B116:B117"/>
    <mergeCell ref="C116:C117"/>
    <mergeCell ref="A118:A119"/>
    <mergeCell ref="B118:B119"/>
    <mergeCell ref="C118:C119"/>
    <mergeCell ref="A112:A113"/>
    <mergeCell ref="B112:B113"/>
    <mergeCell ref="C112:C113"/>
    <mergeCell ref="D112:O112"/>
    <mergeCell ref="P112:P113"/>
    <mergeCell ref="A114:A115"/>
    <mergeCell ref="B114:B115"/>
    <mergeCell ref="C114:C115"/>
    <mergeCell ref="A105:A106"/>
    <mergeCell ref="B105:B106"/>
    <mergeCell ref="C105:C106"/>
    <mergeCell ref="A107:A108"/>
    <mergeCell ref="B107:B108"/>
    <mergeCell ref="C107:C108"/>
    <mergeCell ref="A93:A94"/>
    <mergeCell ref="A95:A96"/>
    <mergeCell ref="A97:A98"/>
    <mergeCell ref="A99:A100"/>
    <mergeCell ref="A101:A102"/>
    <mergeCell ref="A103:A104"/>
    <mergeCell ref="A81:A82"/>
    <mergeCell ref="A83:A84"/>
    <mergeCell ref="A85:A86"/>
    <mergeCell ref="A87:A88"/>
    <mergeCell ref="A89:A90"/>
    <mergeCell ref="A91:A92"/>
    <mergeCell ref="P75:P76"/>
    <mergeCell ref="A77:A78"/>
    <mergeCell ref="B77:B78"/>
    <mergeCell ref="C77:C78"/>
    <mergeCell ref="A79:A80"/>
    <mergeCell ref="B79:B80"/>
    <mergeCell ref="C79:C80"/>
    <mergeCell ref="A68:A69"/>
    <mergeCell ref="A70:A71"/>
    <mergeCell ref="A75:A76"/>
    <mergeCell ref="B75:B76"/>
    <mergeCell ref="C75:C76"/>
    <mergeCell ref="D75:O75"/>
    <mergeCell ref="A60:A61"/>
    <mergeCell ref="B60:B61"/>
    <mergeCell ref="C60:C61"/>
    <mergeCell ref="A62:A63"/>
    <mergeCell ref="A64:A65"/>
    <mergeCell ref="A66:A67"/>
    <mergeCell ref="A56:A57"/>
    <mergeCell ref="B56:B57"/>
    <mergeCell ref="C56:C57"/>
    <mergeCell ref="A58:A59"/>
    <mergeCell ref="B58:B59"/>
    <mergeCell ref="C58:C59"/>
    <mergeCell ref="A52:A53"/>
    <mergeCell ref="B52:B53"/>
    <mergeCell ref="C52:C53"/>
    <mergeCell ref="A54:A55"/>
    <mergeCell ref="B54:B55"/>
    <mergeCell ref="C54:C55"/>
    <mergeCell ref="A48:A49"/>
    <mergeCell ref="B48:B49"/>
    <mergeCell ref="C48:C49"/>
    <mergeCell ref="A50:A51"/>
    <mergeCell ref="B50:B51"/>
    <mergeCell ref="C50:C51"/>
    <mergeCell ref="A44:A45"/>
    <mergeCell ref="B44:B45"/>
    <mergeCell ref="C44:C45"/>
    <mergeCell ref="A46:A47"/>
    <mergeCell ref="B46:B47"/>
    <mergeCell ref="C46:C47"/>
    <mergeCell ref="D38:O38"/>
    <mergeCell ref="P38:P39"/>
    <mergeCell ref="A40:A41"/>
    <mergeCell ref="B40:B41"/>
    <mergeCell ref="C40:C41"/>
    <mergeCell ref="A42:A43"/>
    <mergeCell ref="B42:B43"/>
    <mergeCell ref="C42:C43"/>
    <mergeCell ref="A33:A34"/>
    <mergeCell ref="B33:B34"/>
    <mergeCell ref="C33:C34"/>
    <mergeCell ref="A38:A39"/>
    <mergeCell ref="B38:B39"/>
    <mergeCell ref="C38:C39"/>
    <mergeCell ref="A29:A30"/>
    <mergeCell ref="B29:B30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A11:A12"/>
    <mergeCell ref="B11:B12"/>
    <mergeCell ref="C11:C12"/>
    <mergeCell ref="A5:A6"/>
    <mergeCell ref="B5:B6"/>
    <mergeCell ref="C5:C6"/>
    <mergeCell ref="A7:A8"/>
    <mergeCell ref="B7:B8"/>
    <mergeCell ref="C7:C8"/>
    <mergeCell ref="A1:A2"/>
    <mergeCell ref="B1:B2"/>
    <mergeCell ref="C1:C2"/>
    <mergeCell ref="D1:O1"/>
    <mergeCell ref="P1:P2"/>
    <mergeCell ref="A3:A4"/>
    <mergeCell ref="B3:B4"/>
    <mergeCell ref="C3:C4"/>
    <mergeCell ref="A9:A10"/>
    <mergeCell ref="B9:B10"/>
    <mergeCell ref="C9:C10"/>
  </mergeCells>
  <pageMargins left="0.19685039370078741" right="0.19685039370078741" top="1.0236220472440944" bottom="0.39370078740157483" header="0.31496062992125984" footer="0.31496062992125984"/>
  <pageSetup paperSize="9" scale="90" orientation="landscape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opLeftCell="B103" workbookViewId="0">
      <selection activeCell="D144" sqref="D144"/>
    </sheetView>
  </sheetViews>
  <sheetFormatPr defaultRowHeight="15" x14ac:dyDescent="0.25"/>
  <cols>
    <col min="1" max="1" width="3.5703125" customWidth="1"/>
    <col min="2" max="2" width="18.28515625" customWidth="1"/>
    <col min="3" max="3" width="6" customWidth="1"/>
    <col min="4" max="15" width="10.140625" bestFit="1" customWidth="1"/>
  </cols>
  <sheetData>
    <row r="1" spans="1:16" x14ac:dyDescent="0.25">
      <c r="A1" s="122" t="s">
        <v>0</v>
      </c>
      <c r="B1" s="113" t="s">
        <v>1</v>
      </c>
      <c r="C1" s="115" t="s">
        <v>69</v>
      </c>
      <c r="D1" s="117" t="s">
        <v>97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  <c r="P1" s="120" t="s">
        <v>10</v>
      </c>
    </row>
    <row r="2" spans="1:16" x14ac:dyDescent="0.25">
      <c r="A2" s="123"/>
      <c r="B2" s="114"/>
      <c r="C2" s="116"/>
      <c r="D2" s="24" t="s">
        <v>71</v>
      </c>
      <c r="E2" s="24" t="s">
        <v>70</v>
      </c>
      <c r="F2" s="24" t="s">
        <v>72</v>
      </c>
      <c r="G2" s="24" t="s">
        <v>73</v>
      </c>
      <c r="H2" s="24" t="s">
        <v>74</v>
      </c>
      <c r="I2" s="24" t="s">
        <v>75</v>
      </c>
      <c r="J2" s="24" t="s">
        <v>76</v>
      </c>
      <c r="K2" s="24" t="s">
        <v>77</v>
      </c>
      <c r="L2" s="24" t="s">
        <v>78</v>
      </c>
      <c r="M2" s="24" t="s">
        <v>79</v>
      </c>
      <c r="N2" s="24" t="s">
        <v>81</v>
      </c>
      <c r="O2" s="24" t="s">
        <v>80</v>
      </c>
      <c r="P2" s="121"/>
    </row>
    <row r="3" spans="1:16" x14ac:dyDescent="0.25">
      <c r="A3" s="102">
        <v>1</v>
      </c>
      <c r="B3" s="95" t="s">
        <v>9</v>
      </c>
      <c r="C3" s="102">
        <v>3</v>
      </c>
      <c r="D3" s="4"/>
      <c r="E3" s="4"/>
      <c r="F3" s="4"/>
      <c r="G3" s="27">
        <v>42124</v>
      </c>
      <c r="H3" s="27"/>
      <c r="I3" s="27">
        <v>42168</v>
      </c>
      <c r="J3" s="27"/>
      <c r="K3" s="27">
        <v>42252</v>
      </c>
      <c r="L3" s="27">
        <v>42273</v>
      </c>
      <c r="M3" s="4"/>
      <c r="N3" s="4"/>
      <c r="O3" s="4"/>
      <c r="P3" s="4"/>
    </row>
    <row r="4" spans="1:16" x14ac:dyDescent="0.25">
      <c r="A4" s="103"/>
      <c r="B4" s="96"/>
      <c r="C4" s="103"/>
      <c r="D4" s="23"/>
      <c r="E4" s="23"/>
      <c r="F4" s="23"/>
      <c r="G4" s="23">
        <v>0</v>
      </c>
      <c r="H4" s="4"/>
      <c r="I4" s="4">
        <v>1</v>
      </c>
      <c r="J4" s="4"/>
      <c r="K4" s="4">
        <v>13</v>
      </c>
      <c r="L4" s="4">
        <v>2</v>
      </c>
      <c r="M4" s="4"/>
      <c r="N4" s="4"/>
      <c r="O4" s="4"/>
      <c r="P4" s="4">
        <f>SUM(D4:O4)</f>
        <v>16</v>
      </c>
    </row>
    <row r="5" spans="1:16" x14ac:dyDescent="0.25">
      <c r="A5" s="102">
        <v>2</v>
      </c>
      <c r="B5" s="95" t="s">
        <v>11</v>
      </c>
      <c r="C5" s="102">
        <v>4</v>
      </c>
      <c r="D5" s="4"/>
      <c r="E5" s="4"/>
      <c r="F5" s="4"/>
      <c r="G5" s="27">
        <v>42124</v>
      </c>
      <c r="H5" s="27"/>
      <c r="I5" s="27">
        <v>42168</v>
      </c>
      <c r="J5" s="27"/>
      <c r="K5" s="27">
        <v>42252</v>
      </c>
      <c r="L5" s="27">
        <v>42273</v>
      </c>
      <c r="M5" s="4"/>
      <c r="N5" s="4"/>
      <c r="O5" s="4"/>
      <c r="P5" s="4"/>
    </row>
    <row r="6" spans="1:16" x14ac:dyDescent="0.25">
      <c r="A6" s="103"/>
      <c r="B6" s="96"/>
      <c r="C6" s="103"/>
      <c r="D6" s="4"/>
      <c r="E6" s="4"/>
      <c r="F6" s="4"/>
      <c r="G6" s="4">
        <v>0</v>
      </c>
      <c r="H6" s="4"/>
      <c r="I6" s="4">
        <v>37</v>
      </c>
      <c r="J6" s="4"/>
      <c r="K6" s="4">
        <v>55</v>
      </c>
      <c r="L6" s="4">
        <v>5</v>
      </c>
      <c r="M6" s="4"/>
      <c r="N6" s="4"/>
      <c r="O6" s="4"/>
      <c r="P6" s="4">
        <f>SUM(D6:O6)</f>
        <v>97</v>
      </c>
    </row>
    <row r="7" spans="1:16" x14ac:dyDescent="0.25">
      <c r="A7" s="102">
        <v>3</v>
      </c>
      <c r="B7" s="124" t="s">
        <v>52</v>
      </c>
      <c r="C7" s="102">
        <v>5</v>
      </c>
      <c r="D7" s="4"/>
      <c r="E7" s="4"/>
      <c r="F7" s="4"/>
      <c r="G7" s="27">
        <v>42133</v>
      </c>
      <c r="H7" s="4"/>
      <c r="I7" s="27"/>
      <c r="J7" s="27">
        <v>42205</v>
      </c>
      <c r="K7" s="27"/>
      <c r="L7" s="27"/>
      <c r="M7" s="4"/>
      <c r="N7" s="4"/>
      <c r="O7" s="4"/>
      <c r="P7" s="4"/>
    </row>
    <row r="8" spans="1:16" x14ac:dyDescent="0.25">
      <c r="A8" s="103"/>
      <c r="B8" s="125"/>
      <c r="C8" s="103"/>
      <c r="D8" s="4"/>
      <c r="E8" s="4"/>
      <c r="F8" s="4"/>
      <c r="G8" s="4">
        <v>0</v>
      </c>
      <c r="H8" s="4"/>
      <c r="I8" s="4"/>
      <c r="J8" s="4">
        <v>208</v>
      </c>
      <c r="K8" s="4"/>
      <c r="L8" s="4"/>
      <c r="M8" s="4"/>
      <c r="N8" s="4"/>
      <c r="O8" s="4"/>
      <c r="P8" s="4">
        <f>SUM(D8:O8)</f>
        <v>208</v>
      </c>
    </row>
    <row r="9" spans="1:16" x14ac:dyDescent="0.25">
      <c r="A9" s="102">
        <v>4</v>
      </c>
      <c r="B9" s="95" t="s">
        <v>12</v>
      </c>
      <c r="C9" s="102">
        <v>6</v>
      </c>
      <c r="D9" s="4"/>
      <c r="E9" s="4"/>
      <c r="F9" s="27"/>
      <c r="G9" s="27">
        <v>42133</v>
      </c>
      <c r="H9" s="27"/>
      <c r="I9" s="4"/>
      <c r="J9" s="27">
        <v>42204</v>
      </c>
      <c r="K9" s="27"/>
      <c r="L9" s="27">
        <v>42260</v>
      </c>
      <c r="M9" s="27"/>
      <c r="N9" s="4"/>
      <c r="O9" s="4"/>
      <c r="P9" s="4"/>
    </row>
    <row r="10" spans="1:16" x14ac:dyDescent="0.25">
      <c r="A10" s="103"/>
      <c r="B10" s="96"/>
      <c r="C10" s="103"/>
      <c r="D10" s="4"/>
      <c r="E10" s="4"/>
      <c r="F10" s="4"/>
      <c r="G10" s="4">
        <v>32</v>
      </c>
      <c r="H10" s="4"/>
      <c r="I10" s="4"/>
      <c r="J10" s="4">
        <v>100</v>
      </c>
      <c r="K10" s="4"/>
      <c r="L10" s="4">
        <v>30</v>
      </c>
      <c r="M10" s="4"/>
      <c r="N10" s="4"/>
      <c r="O10" s="4"/>
      <c r="P10" s="4">
        <f>SUM(D10:O10)</f>
        <v>162</v>
      </c>
    </row>
    <row r="11" spans="1:16" x14ac:dyDescent="0.25">
      <c r="A11" s="102">
        <v>5</v>
      </c>
      <c r="B11" s="95" t="s">
        <v>13</v>
      </c>
      <c r="C11" s="102">
        <v>7</v>
      </c>
      <c r="D11" s="27">
        <v>42035</v>
      </c>
      <c r="E11" s="27">
        <v>42063</v>
      </c>
      <c r="F11" s="27">
        <v>42093</v>
      </c>
      <c r="G11" s="27">
        <v>42124</v>
      </c>
      <c r="H11" s="27">
        <v>42155</v>
      </c>
      <c r="I11" s="27">
        <v>42185</v>
      </c>
      <c r="J11" s="27">
        <v>42216</v>
      </c>
      <c r="K11" s="27">
        <v>42246</v>
      </c>
      <c r="L11" s="27">
        <v>42277</v>
      </c>
      <c r="M11" s="27"/>
      <c r="N11" s="27">
        <v>42309</v>
      </c>
      <c r="O11" s="27">
        <v>42351</v>
      </c>
      <c r="P11" s="4"/>
    </row>
    <row r="12" spans="1:16" x14ac:dyDescent="0.25">
      <c r="A12" s="103"/>
      <c r="B12" s="96"/>
      <c r="C12" s="103"/>
      <c r="D12" s="4">
        <v>0</v>
      </c>
      <c r="E12" s="4">
        <v>25</v>
      </c>
      <c r="F12" s="4">
        <v>20</v>
      </c>
      <c r="G12" s="4">
        <v>20</v>
      </c>
      <c r="H12" s="4">
        <v>50</v>
      </c>
      <c r="I12" s="4">
        <v>22</v>
      </c>
      <c r="J12" s="4">
        <v>36</v>
      </c>
      <c r="K12" s="4">
        <v>13</v>
      </c>
      <c r="L12" s="4">
        <v>27</v>
      </c>
      <c r="M12" s="4"/>
      <c r="N12" s="4">
        <v>22</v>
      </c>
      <c r="O12" s="4">
        <v>20</v>
      </c>
      <c r="P12" s="4">
        <f>SUM(D12:O12)</f>
        <v>255</v>
      </c>
    </row>
    <row r="13" spans="1:16" x14ac:dyDescent="0.25">
      <c r="A13" s="102">
        <v>6</v>
      </c>
      <c r="B13" s="95" t="s">
        <v>14</v>
      </c>
      <c r="C13" s="102">
        <v>8</v>
      </c>
      <c r="D13" s="27">
        <v>42035</v>
      </c>
      <c r="E13" s="27">
        <v>42063</v>
      </c>
      <c r="F13" s="27">
        <v>42093</v>
      </c>
      <c r="G13" s="27">
        <v>42124</v>
      </c>
      <c r="H13" s="27">
        <v>42155</v>
      </c>
      <c r="I13" s="27">
        <v>42185</v>
      </c>
      <c r="J13" s="27">
        <v>42216</v>
      </c>
      <c r="K13" s="27">
        <v>42246</v>
      </c>
      <c r="L13" s="27">
        <v>42277</v>
      </c>
      <c r="M13" s="27"/>
      <c r="N13" s="27">
        <v>42309</v>
      </c>
      <c r="O13" s="27">
        <v>42351</v>
      </c>
      <c r="P13" s="4"/>
    </row>
    <row r="14" spans="1:16" x14ac:dyDescent="0.25">
      <c r="A14" s="103"/>
      <c r="B14" s="96"/>
      <c r="C14" s="103"/>
      <c r="D14" s="4">
        <v>0</v>
      </c>
      <c r="E14" s="4">
        <v>150</v>
      </c>
      <c r="F14" s="4">
        <v>10</v>
      </c>
      <c r="G14" s="4">
        <v>50</v>
      </c>
      <c r="H14" s="4">
        <v>158</v>
      </c>
      <c r="I14" s="4">
        <v>89</v>
      </c>
      <c r="J14" s="4">
        <v>168</v>
      </c>
      <c r="K14" s="4">
        <v>115</v>
      </c>
      <c r="L14" s="4">
        <v>123</v>
      </c>
      <c r="M14" s="4"/>
      <c r="N14" s="4">
        <v>107</v>
      </c>
      <c r="O14" s="4">
        <v>80</v>
      </c>
      <c r="P14" s="4">
        <f>SUM(D14:O14)</f>
        <v>1050</v>
      </c>
    </row>
    <row r="15" spans="1:16" x14ac:dyDescent="0.25">
      <c r="A15" s="102">
        <v>7</v>
      </c>
      <c r="B15" s="95" t="s">
        <v>15</v>
      </c>
      <c r="C15" s="102">
        <v>11</v>
      </c>
      <c r="D15" s="4"/>
      <c r="E15" s="4"/>
      <c r="F15" s="27"/>
      <c r="G15" s="27">
        <v>42120</v>
      </c>
      <c r="H15" s="27"/>
      <c r="I15" s="27">
        <v>42175</v>
      </c>
      <c r="J15" s="4"/>
      <c r="K15" s="27"/>
      <c r="L15" s="27">
        <v>42252</v>
      </c>
      <c r="M15" s="27">
        <v>42280</v>
      </c>
      <c r="N15" s="27">
        <v>42318</v>
      </c>
      <c r="O15" s="27"/>
      <c r="P15" s="4"/>
    </row>
    <row r="16" spans="1:16" x14ac:dyDescent="0.25">
      <c r="A16" s="103"/>
      <c r="B16" s="96"/>
      <c r="C16" s="103"/>
      <c r="D16" s="4"/>
      <c r="E16" s="4"/>
      <c r="F16" s="4"/>
      <c r="G16" s="4">
        <v>235</v>
      </c>
      <c r="H16" s="4"/>
      <c r="I16" s="4">
        <v>25</v>
      </c>
      <c r="J16" s="4"/>
      <c r="K16" s="4"/>
      <c r="L16" s="4">
        <v>82</v>
      </c>
      <c r="M16" s="4">
        <v>38</v>
      </c>
      <c r="N16" s="4">
        <v>50</v>
      </c>
      <c r="O16" s="4"/>
      <c r="P16" s="4">
        <f>SUM(D16:O16)</f>
        <v>430</v>
      </c>
    </row>
    <row r="17" spans="1:16" x14ac:dyDescent="0.25">
      <c r="A17" s="102">
        <v>8</v>
      </c>
      <c r="B17" s="95" t="s">
        <v>16</v>
      </c>
      <c r="C17" s="110">
        <v>13</v>
      </c>
      <c r="D17" s="4"/>
      <c r="E17" s="4"/>
      <c r="F17" s="4"/>
      <c r="G17" s="27">
        <v>42134</v>
      </c>
      <c r="H17" s="27"/>
      <c r="I17" s="27"/>
      <c r="J17" s="4"/>
      <c r="K17" s="27"/>
      <c r="L17" s="27">
        <v>42252</v>
      </c>
      <c r="M17" s="27"/>
      <c r="N17" s="4"/>
      <c r="O17" s="4"/>
      <c r="P17" s="4"/>
    </row>
    <row r="18" spans="1:16" x14ac:dyDescent="0.25">
      <c r="A18" s="103"/>
      <c r="B18" s="96"/>
      <c r="C18" s="110"/>
      <c r="D18" s="4"/>
      <c r="E18" s="4"/>
      <c r="F18" s="4"/>
      <c r="G18" s="4">
        <v>117</v>
      </c>
      <c r="H18" s="27"/>
      <c r="I18" s="4"/>
      <c r="J18" s="4"/>
      <c r="K18" s="4"/>
      <c r="L18" s="4">
        <v>152</v>
      </c>
      <c r="M18" s="4"/>
      <c r="N18" s="4"/>
      <c r="O18" s="4"/>
      <c r="P18" s="4">
        <f>SUM(D18:O18)</f>
        <v>269</v>
      </c>
    </row>
    <row r="19" spans="1:16" x14ac:dyDescent="0.25">
      <c r="A19" s="102">
        <v>9</v>
      </c>
      <c r="B19" s="95" t="s">
        <v>17</v>
      </c>
      <c r="C19" s="102">
        <v>14</v>
      </c>
      <c r="D19" s="4"/>
      <c r="E19" s="4"/>
      <c r="F19" s="4"/>
      <c r="G19" s="27">
        <v>42112</v>
      </c>
      <c r="H19" s="27">
        <v>42162</v>
      </c>
      <c r="I19" s="4"/>
      <c r="J19" s="27">
        <v>42190</v>
      </c>
      <c r="K19" s="27">
        <v>42239</v>
      </c>
      <c r="L19" s="27"/>
      <c r="M19" s="4"/>
      <c r="N19" s="4"/>
      <c r="O19" s="27">
        <v>42362</v>
      </c>
      <c r="P19" s="4"/>
    </row>
    <row r="20" spans="1:16" x14ac:dyDescent="0.25">
      <c r="A20" s="103"/>
      <c r="B20" s="96"/>
      <c r="C20" s="103"/>
      <c r="D20" s="4"/>
      <c r="E20" s="4"/>
      <c r="F20" s="4"/>
      <c r="G20" s="4">
        <v>20</v>
      </c>
      <c r="H20" s="4">
        <v>73</v>
      </c>
      <c r="I20" s="4"/>
      <c r="J20" s="4">
        <v>51</v>
      </c>
      <c r="K20" s="4">
        <v>75</v>
      </c>
      <c r="L20" s="4"/>
      <c r="M20" s="4"/>
      <c r="N20" s="4"/>
      <c r="O20" s="4">
        <v>31</v>
      </c>
      <c r="P20" s="4">
        <f>SUM(D20:O20)</f>
        <v>250</v>
      </c>
    </row>
    <row r="21" spans="1:16" x14ac:dyDescent="0.25">
      <c r="A21" s="102">
        <v>10</v>
      </c>
      <c r="B21" s="95" t="s">
        <v>18</v>
      </c>
      <c r="C21" s="102">
        <v>16</v>
      </c>
      <c r="D21" s="4"/>
      <c r="E21" s="4"/>
      <c r="F21" s="4"/>
      <c r="G21" s="4"/>
      <c r="H21" s="27"/>
      <c r="I21" s="27">
        <v>42175</v>
      </c>
      <c r="J21" s="4"/>
      <c r="K21" s="27"/>
      <c r="L21" s="4"/>
      <c r="M21" s="27"/>
      <c r="N21" s="4"/>
      <c r="O21" s="4"/>
      <c r="P21" s="4"/>
    </row>
    <row r="22" spans="1:16" x14ac:dyDescent="0.25">
      <c r="A22" s="103"/>
      <c r="B22" s="96"/>
      <c r="C22" s="103"/>
      <c r="D22" s="4"/>
      <c r="E22" s="4"/>
      <c r="F22" s="4"/>
      <c r="G22" s="4"/>
      <c r="H22" s="4"/>
      <c r="I22" s="4">
        <v>3</v>
      </c>
      <c r="J22" s="4"/>
      <c r="K22" s="4"/>
      <c r="L22" s="4"/>
      <c r="M22" s="4"/>
      <c r="N22" s="4"/>
      <c r="O22" s="4"/>
      <c r="P22" s="4">
        <f>SUM(D22:O22)</f>
        <v>3</v>
      </c>
    </row>
    <row r="23" spans="1:16" x14ac:dyDescent="0.25">
      <c r="A23" s="102">
        <v>11</v>
      </c>
      <c r="B23" s="95" t="s">
        <v>62</v>
      </c>
      <c r="C23" s="102">
        <v>17</v>
      </c>
      <c r="D23" s="4"/>
      <c r="E23" s="4"/>
      <c r="F23" s="4"/>
      <c r="G23" s="27">
        <v>42112</v>
      </c>
      <c r="H23" s="27"/>
      <c r="I23" s="4"/>
      <c r="J23" s="27"/>
      <c r="K23" s="27">
        <v>42239</v>
      </c>
      <c r="L23" s="27"/>
      <c r="M23" s="4"/>
      <c r="N23" s="4"/>
      <c r="O23" s="4"/>
      <c r="P23" s="4"/>
    </row>
    <row r="24" spans="1:16" x14ac:dyDescent="0.25">
      <c r="A24" s="103"/>
      <c r="B24" s="96"/>
      <c r="C24" s="103"/>
      <c r="D24" s="4"/>
      <c r="E24" s="4"/>
      <c r="F24" s="4"/>
      <c r="G24" s="4">
        <v>275</v>
      </c>
      <c r="H24" s="4"/>
      <c r="I24" s="4"/>
      <c r="J24" s="4"/>
      <c r="K24" s="4">
        <v>92</v>
      </c>
      <c r="L24" s="4"/>
      <c r="M24" s="4"/>
      <c r="N24" s="4"/>
      <c r="O24" s="4"/>
      <c r="P24" s="4">
        <f>SUM(D24:O24)</f>
        <v>367</v>
      </c>
    </row>
    <row r="25" spans="1:16" x14ac:dyDescent="0.25">
      <c r="A25" s="102">
        <v>12</v>
      </c>
      <c r="B25" s="95" t="s">
        <v>54</v>
      </c>
      <c r="C25" s="102">
        <v>19</v>
      </c>
      <c r="D25" s="4"/>
      <c r="E25" s="4"/>
      <c r="F25" s="27">
        <v>42078</v>
      </c>
      <c r="G25" s="4"/>
      <c r="H25" s="27"/>
      <c r="I25" s="4"/>
      <c r="J25" s="27">
        <v>42188</v>
      </c>
      <c r="K25" s="27">
        <v>42224</v>
      </c>
      <c r="L25" s="27">
        <v>42266</v>
      </c>
      <c r="M25" s="27">
        <v>42301</v>
      </c>
      <c r="N25" s="27"/>
      <c r="O25" s="4"/>
      <c r="P25" s="4"/>
    </row>
    <row r="26" spans="1:16" x14ac:dyDescent="0.25">
      <c r="A26" s="103"/>
      <c r="B26" s="96"/>
      <c r="C26" s="103"/>
      <c r="D26" s="4"/>
      <c r="E26" s="4"/>
      <c r="F26" s="4">
        <v>0</v>
      </c>
      <c r="G26" s="4"/>
      <c r="H26" s="4"/>
      <c r="I26" s="4"/>
      <c r="J26" s="4">
        <v>100</v>
      </c>
      <c r="K26" s="4">
        <v>100</v>
      </c>
      <c r="L26" s="4">
        <v>50</v>
      </c>
      <c r="M26" s="4">
        <v>100</v>
      </c>
      <c r="N26" s="4"/>
      <c r="O26" s="4"/>
      <c r="P26" s="4">
        <f>SUM(D26:O26)</f>
        <v>350</v>
      </c>
    </row>
    <row r="27" spans="1:16" x14ac:dyDescent="0.25">
      <c r="A27" s="102">
        <v>13</v>
      </c>
      <c r="B27" s="95" t="s">
        <v>53</v>
      </c>
      <c r="C27" s="102">
        <v>19</v>
      </c>
      <c r="D27" s="4"/>
      <c r="E27" s="4"/>
      <c r="F27" s="27">
        <v>42078</v>
      </c>
      <c r="G27" s="4"/>
      <c r="H27" s="27"/>
      <c r="I27" s="4"/>
      <c r="J27" s="27">
        <v>42188</v>
      </c>
      <c r="K27" s="27">
        <v>42224</v>
      </c>
      <c r="L27" s="27">
        <v>42266</v>
      </c>
      <c r="M27" s="27">
        <v>42301</v>
      </c>
      <c r="N27" s="27">
        <v>42329</v>
      </c>
      <c r="O27" s="4"/>
      <c r="P27" s="4"/>
    </row>
    <row r="28" spans="1:16" x14ac:dyDescent="0.25">
      <c r="A28" s="103"/>
      <c r="B28" s="96"/>
      <c r="C28" s="103"/>
      <c r="D28" s="4"/>
      <c r="E28" s="4"/>
      <c r="F28" s="4">
        <v>300</v>
      </c>
      <c r="G28" s="4"/>
      <c r="H28" s="4"/>
      <c r="I28" s="4"/>
      <c r="J28" s="4">
        <v>400</v>
      </c>
      <c r="K28" s="4">
        <v>200</v>
      </c>
      <c r="L28" s="4">
        <v>100</v>
      </c>
      <c r="M28" s="4">
        <v>200</v>
      </c>
      <c r="N28" s="4">
        <v>100</v>
      </c>
      <c r="O28" s="4"/>
      <c r="P28" s="4">
        <f>SUM(D28:O28)</f>
        <v>1300</v>
      </c>
    </row>
    <row r="29" spans="1:16" x14ac:dyDescent="0.25">
      <c r="A29" s="102">
        <v>14</v>
      </c>
      <c r="B29" s="95" t="s">
        <v>19</v>
      </c>
      <c r="C29" s="102">
        <v>22</v>
      </c>
      <c r="D29" s="4"/>
      <c r="E29" s="4"/>
      <c r="F29" s="4"/>
      <c r="G29" s="27">
        <v>42133</v>
      </c>
      <c r="H29" s="4"/>
      <c r="I29" s="4"/>
      <c r="J29" s="27">
        <v>42189</v>
      </c>
      <c r="K29" s="4"/>
      <c r="L29" s="4"/>
      <c r="M29" s="27">
        <v>42287</v>
      </c>
      <c r="N29" s="4"/>
      <c r="O29" s="4"/>
      <c r="P29" s="4"/>
    </row>
    <row r="30" spans="1:16" x14ac:dyDescent="0.25">
      <c r="A30" s="103"/>
      <c r="B30" s="96"/>
      <c r="C30" s="103"/>
      <c r="D30" s="4"/>
      <c r="E30" s="4"/>
      <c r="F30" s="4"/>
      <c r="G30" s="4">
        <v>26</v>
      </c>
      <c r="H30" s="4"/>
      <c r="I30" s="4"/>
      <c r="J30" s="4">
        <v>49</v>
      </c>
      <c r="K30" s="4"/>
      <c r="L30" s="4"/>
      <c r="M30" s="4">
        <v>2</v>
      </c>
      <c r="N30" s="4"/>
      <c r="O30" s="4"/>
      <c r="P30" s="4">
        <f>SUM(D30:O30)</f>
        <v>77</v>
      </c>
    </row>
    <row r="31" spans="1:16" x14ac:dyDescent="0.25">
      <c r="A31" s="102">
        <v>15</v>
      </c>
      <c r="B31" s="95" t="s">
        <v>20</v>
      </c>
      <c r="C31" s="102">
        <v>25</v>
      </c>
      <c r="D31" s="4"/>
      <c r="E31" s="4"/>
      <c r="F31" s="4"/>
      <c r="G31" s="27">
        <v>42114</v>
      </c>
      <c r="H31" s="4"/>
      <c r="I31" s="27"/>
      <c r="J31" s="27">
        <v>42189</v>
      </c>
      <c r="K31" s="27">
        <v>42239</v>
      </c>
      <c r="L31" s="27">
        <v>42280</v>
      </c>
      <c r="M31" s="4"/>
      <c r="N31" s="4"/>
      <c r="O31" s="27">
        <v>42349</v>
      </c>
      <c r="P31" s="4"/>
    </row>
    <row r="32" spans="1:16" x14ac:dyDescent="0.25">
      <c r="A32" s="103"/>
      <c r="B32" s="96"/>
      <c r="C32" s="103"/>
      <c r="D32" s="4"/>
      <c r="E32" s="4"/>
      <c r="F32" s="4"/>
      <c r="G32" s="4">
        <v>20</v>
      </c>
      <c r="H32" s="4"/>
      <c r="I32" s="4"/>
      <c r="J32" s="4">
        <v>80</v>
      </c>
      <c r="K32" s="4">
        <v>100</v>
      </c>
      <c r="L32" s="4">
        <v>100</v>
      </c>
      <c r="M32" s="4"/>
      <c r="N32" s="4"/>
      <c r="O32" s="4">
        <v>20</v>
      </c>
      <c r="P32" s="4">
        <f>SUM(D32:O32)</f>
        <v>320</v>
      </c>
    </row>
    <row r="33" spans="1:16" x14ac:dyDescent="0.25">
      <c r="A33" s="102">
        <v>16</v>
      </c>
      <c r="B33" s="95" t="s">
        <v>21</v>
      </c>
      <c r="C33" s="102">
        <v>27</v>
      </c>
      <c r="D33" s="4"/>
      <c r="E33" s="4"/>
      <c r="F33" s="4"/>
      <c r="G33" s="27">
        <v>42133</v>
      </c>
      <c r="H33" s="4"/>
      <c r="I33" s="4"/>
      <c r="J33" s="27">
        <v>42188</v>
      </c>
      <c r="K33" s="27">
        <v>42245</v>
      </c>
      <c r="L33" s="27"/>
      <c r="M33" s="4"/>
      <c r="N33" s="4"/>
      <c r="O33" s="4"/>
      <c r="P33" s="4"/>
    </row>
    <row r="34" spans="1:16" x14ac:dyDescent="0.25">
      <c r="A34" s="103"/>
      <c r="B34" s="96"/>
      <c r="C34" s="103"/>
      <c r="D34" s="4"/>
      <c r="E34" s="4"/>
      <c r="F34" s="4"/>
      <c r="G34" s="4">
        <v>0</v>
      </c>
      <c r="H34" s="4"/>
      <c r="I34" s="4"/>
      <c r="J34" s="4">
        <v>26</v>
      </c>
      <c r="K34" s="4">
        <v>40</v>
      </c>
      <c r="L34" s="4"/>
      <c r="M34" s="4"/>
      <c r="N34" s="4"/>
      <c r="O34" s="4"/>
      <c r="P34" s="4">
        <f>SUM(D34:O34)</f>
        <v>66</v>
      </c>
    </row>
    <row r="35" spans="1:16" x14ac:dyDescent="0.25">
      <c r="C35" s="22"/>
    </row>
    <row r="36" spans="1:16" x14ac:dyDescent="0.25">
      <c r="A36" s="17"/>
      <c r="C36" s="18"/>
    </row>
    <row r="37" spans="1:16" x14ac:dyDescent="0.25">
      <c r="A37" s="17"/>
      <c r="C37" s="18"/>
    </row>
    <row r="38" spans="1:16" x14ac:dyDescent="0.25">
      <c r="A38" s="111" t="s">
        <v>0</v>
      </c>
      <c r="B38" s="113" t="s">
        <v>1</v>
      </c>
      <c r="C38" s="115" t="s">
        <v>69</v>
      </c>
      <c r="D38" s="117" t="s">
        <v>97</v>
      </c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9"/>
      <c r="P38" s="120" t="s">
        <v>10</v>
      </c>
    </row>
    <row r="39" spans="1:16" x14ac:dyDescent="0.25">
      <c r="A39" s="112"/>
      <c r="B39" s="114"/>
      <c r="C39" s="116"/>
      <c r="D39" s="24" t="s">
        <v>71</v>
      </c>
      <c r="E39" s="24" t="s">
        <v>70</v>
      </c>
      <c r="F39" s="24" t="s">
        <v>72</v>
      </c>
      <c r="G39" s="24" t="s">
        <v>73</v>
      </c>
      <c r="H39" s="24" t="s">
        <v>74</v>
      </c>
      <c r="I39" s="24" t="s">
        <v>75</v>
      </c>
      <c r="J39" s="24" t="s">
        <v>76</v>
      </c>
      <c r="K39" s="24" t="s">
        <v>77</v>
      </c>
      <c r="L39" s="24" t="s">
        <v>78</v>
      </c>
      <c r="M39" s="24" t="s">
        <v>79</v>
      </c>
      <c r="N39" s="24" t="s">
        <v>81</v>
      </c>
      <c r="O39" s="24" t="s">
        <v>80</v>
      </c>
      <c r="P39" s="121"/>
    </row>
    <row r="40" spans="1:16" x14ac:dyDescent="0.25">
      <c r="A40" s="102">
        <v>17</v>
      </c>
      <c r="B40" s="95" t="s">
        <v>23</v>
      </c>
      <c r="C40" s="102">
        <v>34</v>
      </c>
      <c r="D40" s="4"/>
      <c r="E40" s="4"/>
      <c r="F40" s="4"/>
      <c r="G40" s="27">
        <v>42120</v>
      </c>
      <c r="H40" s="27"/>
      <c r="I40" s="27">
        <v>42182</v>
      </c>
      <c r="J40" s="27"/>
      <c r="K40" s="27"/>
      <c r="L40" s="27"/>
      <c r="M40" s="27">
        <v>42294</v>
      </c>
      <c r="N40" s="4"/>
      <c r="O40" s="4"/>
      <c r="P40" s="4"/>
    </row>
    <row r="41" spans="1:16" x14ac:dyDescent="0.25">
      <c r="A41" s="103"/>
      <c r="B41" s="96"/>
      <c r="C41" s="103"/>
      <c r="D41" s="4"/>
      <c r="E41" s="4"/>
      <c r="F41" s="4"/>
      <c r="G41" s="4">
        <v>20</v>
      </c>
      <c r="H41" s="4"/>
      <c r="I41" s="4">
        <v>50</v>
      </c>
      <c r="J41" s="4"/>
      <c r="K41" s="4"/>
      <c r="L41" s="4"/>
      <c r="M41" s="4">
        <v>10</v>
      </c>
      <c r="N41" s="4"/>
      <c r="O41" s="4"/>
      <c r="P41" s="4">
        <f>SUM(D41:O41)</f>
        <v>80</v>
      </c>
    </row>
    <row r="42" spans="1:16" x14ac:dyDescent="0.25">
      <c r="A42" s="102">
        <v>18</v>
      </c>
      <c r="B42" s="95" t="s">
        <v>22</v>
      </c>
      <c r="C42" s="102">
        <v>37</v>
      </c>
      <c r="D42" s="4"/>
      <c r="E42" s="4"/>
      <c r="F42" s="27">
        <v>42084</v>
      </c>
      <c r="G42" s="27"/>
      <c r="H42" s="27">
        <v>42153</v>
      </c>
      <c r="I42" s="27"/>
      <c r="J42" s="27">
        <v>42218</v>
      </c>
      <c r="K42" s="27">
        <v>42245</v>
      </c>
      <c r="L42" s="27">
        <v>42281</v>
      </c>
      <c r="M42" s="27"/>
      <c r="N42" s="27">
        <v>42316</v>
      </c>
      <c r="O42" s="27">
        <v>42366</v>
      </c>
      <c r="P42" s="4"/>
    </row>
    <row r="43" spans="1:16" x14ac:dyDescent="0.25">
      <c r="A43" s="103"/>
      <c r="B43" s="96"/>
      <c r="C43" s="103"/>
      <c r="D43" s="4"/>
      <c r="E43" s="4"/>
      <c r="F43" s="4">
        <v>18</v>
      </c>
      <c r="G43" s="4"/>
      <c r="H43" s="4">
        <v>46</v>
      </c>
      <c r="I43" s="4"/>
      <c r="J43" s="4">
        <v>100</v>
      </c>
      <c r="K43" s="4">
        <v>26</v>
      </c>
      <c r="L43" s="4">
        <v>40</v>
      </c>
      <c r="M43" s="4"/>
      <c r="N43" s="4">
        <v>46</v>
      </c>
      <c r="O43" s="4">
        <v>50</v>
      </c>
      <c r="P43" s="4">
        <f>SUM(D43:O43)</f>
        <v>326</v>
      </c>
    </row>
    <row r="44" spans="1:16" x14ac:dyDescent="0.25">
      <c r="A44" s="102">
        <v>19</v>
      </c>
      <c r="B44" s="95" t="s">
        <v>65</v>
      </c>
      <c r="C44" s="102">
        <v>39</v>
      </c>
      <c r="D44" s="4"/>
      <c r="E44" s="4"/>
      <c r="F44" s="4"/>
      <c r="G44" s="4"/>
      <c r="H44" s="4"/>
      <c r="I44" s="27"/>
      <c r="J44" s="4"/>
      <c r="K44" s="27"/>
      <c r="L44" s="27">
        <v>42259</v>
      </c>
      <c r="M44" s="4"/>
      <c r="N44" s="4"/>
      <c r="O44" s="4"/>
      <c r="P44" s="4"/>
    </row>
    <row r="45" spans="1:16" x14ac:dyDescent="0.25">
      <c r="A45" s="103"/>
      <c r="B45" s="96"/>
      <c r="C45" s="103"/>
      <c r="D45" s="4"/>
      <c r="E45" s="4"/>
      <c r="F45" s="4"/>
      <c r="G45" s="4"/>
      <c r="H45" s="4"/>
      <c r="I45" s="4"/>
      <c r="J45" s="4"/>
      <c r="K45" s="4"/>
      <c r="L45" s="4">
        <v>446</v>
      </c>
      <c r="M45" s="4"/>
      <c r="N45" s="4"/>
      <c r="O45" s="4"/>
      <c r="P45" s="4">
        <f>SUM(D45:O45)</f>
        <v>446</v>
      </c>
    </row>
    <row r="46" spans="1:16" x14ac:dyDescent="0.25">
      <c r="A46" s="102">
        <v>20</v>
      </c>
      <c r="B46" s="95" t="s">
        <v>61</v>
      </c>
      <c r="C46" s="102">
        <v>40</v>
      </c>
      <c r="D46" s="4"/>
      <c r="E46" s="4"/>
      <c r="F46" s="4"/>
      <c r="G46" s="27"/>
      <c r="H46" s="27">
        <v>42134</v>
      </c>
      <c r="I46" s="4"/>
      <c r="J46" s="27">
        <v>42211</v>
      </c>
      <c r="K46" s="4"/>
      <c r="L46" s="4"/>
      <c r="M46" s="4"/>
      <c r="N46" s="4"/>
      <c r="O46" s="27">
        <v>42344</v>
      </c>
      <c r="P46" s="4"/>
    </row>
    <row r="47" spans="1:16" x14ac:dyDescent="0.25">
      <c r="A47" s="103"/>
      <c r="B47" s="96"/>
      <c r="C47" s="103"/>
      <c r="D47" s="4"/>
      <c r="E47" s="4"/>
      <c r="F47" s="4"/>
      <c r="G47" s="4"/>
      <c r="H47" s="4">
        <v>260</v>
      </c>
      <c r="I47" s="4"/>
      <c r="J47" s="4">
        <v>157</v>
      </c>
      <c r="K47" s="4"/>
      <c r="L47" s="4"/>
      <c r="M47" s="4"/>
      <c r="N47" s="4"/>
      <c r="O47" s="4">
        <v>200</v>
      </c>
      <c r="P47" s="4">
        <f>SUM(D47:O47)</f>
        <v>617</v>
      </c>
    </row>
    <row r="48" spans="1:16" x14ac:dyDescent="0.25">
      <c r="A48" s="102">
        <v>21</v>
      </c>
      <c r="B48" s="95" t="s">
        <v>24</v>
      </c>
      <c r="C48" s="102">
        <v>42</v>
      </c>
      <c r="D48" s="4"/>
      <c r="E48" s="4"/>
      <c r="F48" s="4"/>
      <c r="G48" s="4"/>
      <c r="H48" s="27">
        <v>42134</v>
      </c>
      <c r="I48" s="27"/>
      <c r="J48" s="27">
        <v>42189</v>
      </c>
      <c r="K48" s="27">
        <v>42231</v>
      </c>
      <c r="L48" s="27">
        <v>42266</v>
      </c>
      <c r="M48" s="27">
        <v>42295</v>
      </c>
      <c r="N48" s="4"/>
      <c r="O48" s="4"/>
      <c r="P48" s="4"/>
    </row>
    <row r="49" spans="1:16" x14ac:dyDescent="0.25">
      <c r="A49" s="103"/>
      <c r="B49" s="96"/>
      <c r="C49" s="103"/>
      <c r="D49" s="4"/>
      <c r="E49" s="4"/>
      <c r="F49" s="4"/>
      <c r="G49" s="4"/>
      <c r="H49" s="4">
        <v>181</v>
      </c>
      <c r="I49" s="4"/>
      <c r="J49" s="4">
        <v>243</v>
      </c>
      <c r="K49" s="4">
        <v>100</v>
      </c>
      <c r="L49" s="4">
        <v>143</v>
      </c>
      <c r="M49" s="4">
        <v>154</v>
      </c>
      <c r="N49" s="4"/>
      <c r="O49" s="4"/>
      <c r="P49" s="4">
        <f>SUM(D49:O49)</f>
        <v>821</v>
      </c>
    </row>
    <row r="50" spans="1:16" x14ac:dyDescent="0.25">
      <c r="A50" s="102">
        <v>22</v>
      </c>
      <c r="B50" s="95" t="s">
        <v>25</v>
      </c>
      <c r="C50" s="102">
        <v>43</v>
      </c>
      <c r="D50" s="4"/>
      <c r="E50" s="4"/>
      <c r="F50" s="27"/>
      <c r="G50" s="27">
        <v>42105</v>
      </c>
      <c r="H50" s="27">
        <v>42153</v>
      </c>
      <c r="I50" s="4"/>
      <c r="J50" s="27"/>
      <c r="K50" s="27">
        <v>42238</v>
      </c>
      <c r="L50" s="27"/>
      <c r="M50" s="27">
        <v>42294</v>
      </c>
      <c r="N50" s="4"/>
      <c r="O50" s="4"/>
      <c r="P50" s="4"/>
    </row>
    <row r="51" spans="1:16" x14ac:dyDescent="0.25">
      <c r="A51" s="103"/>
      <c r="B51" s="96"/>
      <c r="C51" s="103"/>
      <c r="D51" s="4"/>
      <c r="E51" s="4"/>
      <c r="F51" s="4"/>
      <c r="G51" s="4">
        <v>0</v>
      </c>
      <c r="H51" s="4">
        <v>50</v>
      </c>
      <c r="I51" s="4"/>
      <c r="J51" s="4"/>
      <c r="K51" s="4">
        <v>200</v>
      </c>
      <c r="L51" s="4"/>
      <c r="M51" s="4">
        <v>139</v>
      </c>
      <c r="N51" s="4"/>
      <c r="O51" s="4"/>
      <c r="P51" s="4">
        <f>SUM(D51:O51)</f>
        <v>389</v>
      </c>
    </row>
    <row r="52" spans="1:16" x14ac:dyDescent="0.25">
      <c r="A52" s="102">
        <v>23</v>
      </c>
      <c r="B52" s="95" t="s">
        <v>26</v>
      </c>
      <c r="C52" s="102">
        <v>44</v>
      </c>
      <c r="D52" s="27">
        <v>42007</v>
      </c>
      <c r="E52" s="4"/>
      <c r="F52" s="4"/>
      <c r="G52" s="27"/>
      <c r="H52" s="27">
        <v>42153</v>
      </c>
      <c r="I52" s="27"/>
      <c r="J52" s="27">
        <v>42203</v>
      </c>
      <c r="K52" s="27">
        <v>42245</v>
      </c>
      <c r="L52" s="27">
        <v>42274</v>
      </c>
      <c r="M52" s="27">
        <v>42307</v>
      </c>
      <c r="N52" s="4"/>
      <c r="O52" s="4"/>
      <c r="P52" s="4"/>
    </row>
    <row r="53" spans="1:16" x14ac:dyDescent="0.25">
      <c r="A53" s="103"/>
      <c r="B53" s="96"/>
      <c r="C53" s="103"/>
      <c r="D53" s="4">
        <v>123</v>
      </c>
      <c r="E53" s="4"/>
      <c r="F53" s="4"/>
      <c r="G53" s="4"/>
      <c r="H53" s="4">
        <v>50</v>
      </c>
      <c r="I53" s="4"/>
      <c r="J53" s="4">
        <v>100</v>
      </c>
      <c r="K53" s="4">
        <v>35</v>
      </c>
      <c r="L53" s="4">
        <v>81</v>
      </c>
      <c r="M53" s="4">
        <v>40</v>
      </c>
      <c r="N53" s="4"/>
      <c r="O53" s="4"/>
      <c r="P53" s="4">
        <f>SUM(D53:O53)</f>
        <v>429</v>
      </c>
    </row>
    <row r="54" spans="1:16" x14ac:dyDescent="0.25">
      <c r="A54" s="102">
        <v>24</v>
      </c>
      <c r="B54" s="95" t="s">
        <v>27</v>
      </c>
      <c r="C54" s="110">
        <v>47</v>
      </c>
      <c r="D54" s="4"/>
      <c r="E54" s="4"/>
      <c r="F54" s="4"/>
      <c r="G54" s="27"/>
      <c r="H54" s="27">
        <v>42134</v>
      </c>
      <c r="I54" s="27"/>
      <c r="J54" s="27">
        <v>42211</v>
      </c>
      <c r="K54" s="27"/>
      <c r="L54" s="27">
        <v>42260</v>
      </c>
      <c r="M54" s="4"/>
      <c r="N54" s="27">
        <v>42312</v>
      </c>
      <c r="O54" s="27">
        <v>42359</v>
      </c>
      <c r="P54" s="4"/>
    </row>
    <row r="55" spans="1:16" x14ac:dyDescent="0.25">
      <c r="A55" s="103"/>
      <c r="B55" s="96"/>
      <c r="C55" s="110"/>
      <c r="D55" s="4"/>
      <c r="E55" s="4"/>
      <c r="F55" s="4"/>
      <c r="G55" s="4"/>
      <c r="H55" s="4">
        <v>300</v>
      </c>
      <c r="I55" s="4"/>
      <c r="J55" s="4">
        <v>220</v>
      </c>
      <c r="K55" s="4"/>
      <c r="L55" s="4">
        <v>181</v>
      </c>
      <c r="M55" s="4"/>
      <c r="N55" s="4">
        <v>80</v>
      </c>
      <c r="O55" s="4">
        <v>50</v>
      </c>
      <c r="P55" s="4">
        <f>SUM(D55:O55)</f>
        <v>831</v>
      </c>
    </row>
    <row r="56" spans="1:16" x14ac:dyDescent="0.25">
      <c r="A56" s="102">
        <v>25</v>
      </c>
      <c r="B56" s="95" t="s">
        <v>28</v>
      </c>
      <c r="C56" s="102">
        <v>50</v>
      </c>
      <c r="D56" s="4"/>
      <c r="E56" s="4"/>
      <c r="F56" s="4"/>
      <c r="G56" s="4"/>
      <c r="H56" s="27"/>
      <c r="I56" s="27">
        <v>42162</v>
      </c>
      <c r="J56" s="4"/>
      <c r="K56" s="27">
        <v>42244</v>
      </c>
      <c r="L56" s="4"/>
      <c r="M56" s="4"/>
      <c r="N56" s="4"/>
      <c r="O56" s="4"/>
      <c r="P56" s="4"/>
    </row>
    <row r="57" spans="1:16" x14ac:dyDescent="0.25">
      <c r="A57" s="103"/>
      <c r="B57" s="96"/>
      <c r="C57" s="103"/>
      <c r="D57" s="4"/>
      <c r="E57" s="4"/>
      <c r="F57" s="4"/>
      <c r="G57" s="4"/>
      <c r="H57" s="4"/>
      <c r="I57" s="4">
        <v>66</v>
      </c>
      <c r="J57" s="4"/>
      <c r="K57" s="4">
        <v>128</v>
      </c>
      <c r="L57" s="4"/>
      <c r="M57" s="4"/>
      <c r="N57" s="4"/>
      <c r="O57" s="4"/>
      <c r="P57" s="4">
        <f>SUM(D57:O57)</f>
        <v>194</v>
      </c>
    </row>
    <row r="58" spans="1:16" x14ac:dyDescent="0.25">
      <c r="A58" s="102">
        <v>26</v>
      </c>
      <c r="B58" s="95" t="s">
        <v>66</v>
      </c>
      <c r="C58" s="102">
        <v>51</v>
      </c>
      <c r="D58" s="27">
        <v>42049</v>
      </c>
      <c r="E58" s="27">
        <v>42078</v>
      </c>
      <c r="F58" s="27">
        <v>42098</v>
      </c>
      <c r="G58" s="27">
        <v>41769</v>
      </c>
      <c r="H58" s="27">
        <v>42155</v>
      </c>
      <c r="I58" s="27">
        <v>42189</v>
      </c>
      <c r="J58" s="27">
        <v>42215</v>
      </c>
      <c r="K58" s="27">
        <v>42246</v>
      </c>
      <c r="L58" s="27">
        <v>42277</v>
      </c>
      <c r="M58" s="27"/>
      <c r="N58" s="27"/>
      <c r="O58" s="27">
        <v>42344</v>
      </c>
      <c r="P58" s="4"/>
    </row>
    <row r="59" spans="1:16" x14ac:dyDescent="0.25">
      <c r="A59" s="103"/>
      <c r="B59" s="96"/>
      <c r="C59" s="103"/>
      <c r="D59" s="4">
        <v>50</v>
      </c>
      <c r="E59" s="4">
        <v>30</v>
      </c>
      <c r="F59" s="4">
        <v>20</v>
      </c>
      <c r="G59" s="4">
        <v>40</v>
      </c>
      <c r="H59" s="4">
        <v>50</v>
      </c>
      <c r="I59" s="4">
        <v>60</v>
      </c>
      <c r="J59" s="4">
        <v>50</v>
      </c>
      <c r="K59" s="4">
        <v>60</v>
      </c>
      <c r="L59" s="4">
        <v>50</v>
      </c>
      <c r="M59" s="4"/>
      <c r="N59" s="4"/>
      <c r="O59" s="4">
        <v>150</v>
      </c>
      <c r="P59" s="4">
        <f>SUM(D59:O59)</f>
        <v>560</v>
      </c>
    </row>
    <row r="60" spans="1:16" x14ac:dyDescent="0.25">
      <c r="A60" s="102">
        <v>27</v>
      </c>
      <c r="B60" s="95" t="s">
        <v>29</v>
      </c>
      <c r="C60" s="102">
        <v>53</v>
      </c>
      <c r="D60" s="4"/>
      <c r="E60" s="4"/>
      <c r="F60" s="27">
        <v>42078</v>
      </c>
      <c r="G60" s="27"/>
      <c r="H60" s="4"/>
      <c r="I60" s="27"/>
      <c r="J60" s="27">
        <v>42190</v>
      </c>
      <c r="K60" s="27">
        <v>42232</v>
      </c>
      <c r="L60" s="4"/>
      <c r="M60" s="27"/>
      <c r="N60" s="27">
        <v>42323</v>
      </c>
      <c r="O60" s="4"/>
      <c r="P60" s="4"/>
    </row>
    <row r="61" spans="1:16" x14ac:dyDescent="0.25">
      <c r="A61" s="103"/>
      <c r="B61" s="96"/>
      <c r="C61" s="103"/>
      <c r="D61" s="4"/>
      <c r="E61" s="4"/>
      <c r="F61" s="4">
        <v>0</v>
      </c>
      <c r="G61" s="4"/>
      <c r="H61" s="4"/>
      <c r="I61" s="4"/>
      <c r="J61" s="4">
        <v>50</v>
      </c>
      <c r="K61" s="4">
        <v>100</v>
      </c>
      <c r="L61" s="4"/>
      <c r="M61" s="4"/>
      <c r="N61" s="4">
        <v>30</v>
      </c>
      <c r="O61" s="4"/>
      <c r="P61" s="4">
        <f>SUM(D61:O61)</f>
        <v>180</v>
      </c>
    </row>
    <row r="62" spans="1:16" x14ac:dyDescent="0.25">
      <c r="A62" s="102">
        <v>28</v>
      </c>
      <c r="B62" s="14" t="s">
        <v>30</v>
      </c>
      <c r="C62" s="19">
        <v>55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103"/>
      <c r="B63" s="15"/>
      <c r="C63" s="2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f>SUM(D63:O63)</f>
        <v>0</v>
      </c>
    </row>
    <row r="64" spans="1:16" x14ac:dyDescent="0.25">
      <c r="A64" s="102">
        <v>29</v>
      </c>
      <c r="B64" s="14" t="s">
        <v>31</v>
      </c>
      <c r="C64" s="19">
        <v>57</v>
      </c>
      <c r="D64" s="4"/>
      <c r="E64" s="4"/>
      <c r="F64" s="4"/>
      <c r="G64" s="27">
        <v>42119</v>
      </c>
      <c r="H64" s="4"/>
      <c r="I64" s="4"/>
      <c r="J64" s="27">
        <v>42189</v>
      </c>
      <c r="K64" s="27">
        <v>42238</v>
      </c>
      <c r="L64" s="4"/>
      <c r="M64" s="27">
        <v>42301</v>
      </c>
      <c r="N64" s="4"/>
      <c r="O64" s="4"/>
      <c r="P64" s="4"/>
    </row>
    <row r="65" spans="1:16" x14ac:dyDescent="0.25">
      <c r="A65" s="103"/>
      <c r="B65" s="15"/>
      <c r="C65" s="20"/>
      <c r="D65" s="4"/>
      <c r="E65" s="4"/>
      <c r="F65" s="4"/>
      <c r="G65" s="4">
        <v>50</v>
      </c>
      <c r="H65" s="4"/>
      <c r="I65" s="4"/>
      <c r="J65" s="4">
        <v>30</v>
      </c>
      <c r="K65" s="4">
        <v>50</v>
      </c>
      <c r="L65" s="4"/>
      <c r="M65" s="4">
        <v>34</v>
      </c>
      <c r="N65" s="4"/>
      <c r="O65" s="4"/>
      <c r="P65" s="4">
        <f>SUM(D65:O65)</f>
        <v>164</v>
      </c>
    </row>
    <row r="66" spans="1:16" x14ac:dyDescent="0.25">
      <c r="A66" s="102">
        <v>30</v>
      </c>
      <c r="B66" s="14" t="s">
        <v>32</v>
      </c>
      <c r="C66" s="19">
        <v>58</v>
      </c>
      <c r="D66" s="4"/>
      <c r="E66" s="4"/>
      <c r="F66" s="4"/>
      <c r="G66" s="27"/>
      <c r="H66" s="4"/>
      <c r="I66" s="27"/>
      <c r="J66" s="27">
        <v>42188</v>
      </c>
      <c r="K66" s="27">
        <v>42231</v>
      </c>
      <c r="L66" s="4"/>
      <c r="M66" s="27"/>
      <c r="N66" s="4"/>
      <c r="O66" s="4"/>
      <c r="P66" s="4"/>
    </row>
    <row r="67" spans="1:16" x14ac:dyDescent="0.25">
      <c r="A67" s="103"/>
      <c r="B67" s="15"/>
      <c r="C67" s="20"/>
      <c r="D67" s="4"/>
      <c r="E67" s="4"/>
      <c r="F67" s="4"/>
      <c r="G67" s="4"/>
      <c r="H67" s="4"/>
      <c r="I67" s="4"/>
      <c r="J67" s="4">
        <v>48</v>
      </c>
      <c r="K67" s="4">
        <v>32</v>
      </c>
      <c r="L67" s="4"/>
      <c r="M67" s="4"/>
      <c r="N67" s="4"/>
      <c r="O67" s="4"/>
      <c r="P67" s="4">
        <f>SUM(D67:O67)</f>
        <v>80</v>
      </c>
    </row>
    <row r="68" spans="1:16" x14ac:dyDescent="0.25">
      <c r="A68" s="102">
        <v>31</v>
      </c>
      <c r="B68" s="14" t="s">
        <v>33</v>
      </c>
      <c r="C68" s="19">
        <v>67</v>
      </c>
      <c r="D68" s="4"/>
      <c r="E68" s="4"/>
      <c r="F68" s="27"/>
      <c r="G68" s="27">
        <v>42112</v>
      </c>
      <c r="H68" s="27">
        <v>42154</v>
      </c>
      <c r="I68" s="27"/>
      <c r="J68" s="27">
        <v>42189</v>
      </c>
      <c r="K68" s="27"/>
      <c r="L68" s="27">
        <v>42274</v>
      </c>
      <c r="M68" s="27">
        <v>42297</v>
      </c>
      <c r="N68" s="4"/>
      <c r="O68" s="4"/>
      <c r="P68" s="4"/>
    </row>
    <row r="69" spans="1:16" x14ac:dyDescent="0.25">
      <c r="A69" s="103"/>
      <c r="B69" s="15"/>
      <c r="C69" s="20"/>
      <c r="D69" s="4"/>
      <c r="E69" s="4"/>
      <c r="F69" s="4"/>
      <c r="G69" s="4">
        <v>100</v>
      </c>
      <c r="H69" s="4">
        <v>100</v>
      </c>
      <c r="I69" s="4"/>
      <c r="J69" s="4">
        <v>100</v>
      </c>
      <c r="K69" s="4"/>
      <c r="L69" s="4">
        <v>100</v>
      </c>
      <c r="M69" s="4">
        <v>100</v>
      </c>
      <c r="N69" s="4"/>
      <c r="O69" s="4"/>
      <c r="P69" s="4">
        <f>SUM(D69:O69)</f>
        <v>500</v>
      </c>
    </row>
    <row r="70" spans="1:16" x14ac:dyDescent="0.25">
      <c r="A70" s="102">
        <v>32</v>
      </c>
      <c r="B70" s="14" t="s">
        <v>34</v>
      </c>
      <c r="C70" s="19">
        <v>70</v>
      </c>
      <c r="D70" s="4"/>
      <c r="E70" s="4"/>
      <c r="F70" s="27"/>
      <c r="G70" s="27"/>
      <c r="H70" s="27">
        <v>42127</v>
      </c>
      <c r="I70" s="27"/>
      <c r="J70" s="27">
        <v>42196</v>
      </c>
      <c r="K70" s="4"/>
      <c r="L70" s="27">
        <v>42274</v>
      </c>
      <c r="M70" s="4"/>
      <c r="N70" s="4"/>
      <c r="O70" s="27">
        <v>42361</v>
      </c>
      <c r="P70" s="4"/>
    </row>
    <row r="71" spans="1:16" x14ac:dyDescent="0.25">
      <c r="A71" s="103"/>
      <c r="B71" s="15"/>
      <c r="C71" s="20"/>
      <c r="D71" s="4"/>
      <c r="E71" s="4"/>
      <c r="F71" s="4"/>
      <c r="G71" s="4"/>
      <c r="H71" s="4">
        <v>35</v>
      </c>
      <c r="I71" s="4"/>
      <c r="J71" s="4">
        <v>40</v>
      </c>
      <c r="K71" s="4"/>
      <c r="L71" s="4">
        <v>67</v>
      </c>
      <c r="M71" s="4"/>
      <c r="N71" s="4"/>
      <c r="O71" s="4">
        <v>100</v>
      </c>
      <c r="P71" s="4">
        <f>SUM(D71:O71)</f>
        <v>242</v>
      </c>
    </row>
    <row r="72" spans="1:16" x14ac:dyDescent="0.25">
      <c r="A72" s="17"/>
      <c r="C72" s="18"/>
    </row>
    <row r="73" spans="1:16" x14ac:dyDescent="0.25">
      <c r="A73" s="17"/>
      <c r="C73" s="18"/>
    </row>
    <row r="74" spans="1:16" x14ac:dyDescent="0.25">
      <c r="A74" s="17"/>
      <c r="C74" s="18"/>
    </row>
    <row r="75" spans="1:16" x14ac:dyDescent="0.25">
      <c r="A75" s="111" t="s">
        <v>0</v>
      </c>
      <c r="B75" s="113" t="s">
        <v>1</v>
      </c>
      <c r="C75" s="115" t="s">
        <v>69</v>
      </c>
      <c r="D75" s="117" t="s">
        <v>97</v>
      </c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9"/>
      <c r="P75" s="120" t="s">
        <v>10</v>
      </c>
    </row>
    <row r="76" spans="1:16" x14ac:dyDescent="0.25">
      <c r="A76" s="112"/>
      <c r="B76" s="114"/>
      <c r="C76" s="116"/>
      <c r="D76" s="24" t="s">
        <v>71</v>
      </c>
      <c r="E76" s="24" t="s">
        <v>70</v>
      </c>
      <c r="F76" s="24" t="s">
        <v>72</v>
      </c>
      <c r="G76" s="24" t="s">
        <v>73</v>
      </c>
      <c r="H76" s="24" t="s">
        <v>74</v>
      </c>
      <c r="I76" s="24" t="s">
        <v>75</v>
      </c>
      <c r="J76" s="24" t="s">
        <v>76</v>
      </c>
      <c r="K76" s="24" t="s">
        <v>77</v>
      </c>
      <c r="L76" s="24" t="s">
        <v>78</v>
      </c>
      <c r="M76" s="24" t="s">
        <v>79</v>
      </c>
      <c r="N76" s="24" t="s">
        <v>81</v>
      </c>
      <c r="O76" s="24" t="s">
        <v>80</v>
      </c>
      <c r="P76" s="121"/>
    </row>
    <row r="77" spans="1:16" x14ac:dyDescent="0.25">
      <c r="A77" s="102">
        <v>33</v>
      </c>
      <c r="B77" s="95" t="s">
        <v>35</v>
      </c>
      <c r="C77" s="102">
        <v>71</v>
      </c>
      <c r="D77" s="4"/>
      <c r="E77" s="4"/>
      <c r="F77" s="27">
        <v>42098</v>
      </c>
      <c r="G77" s="27"/>
      <c r="H77" s="4"/>
      <c r="I77" s="4"/>
      <c r="J77" s="27">
        <v>42203</v>
      </c>
      <c r="K77" s="4"/>
      <c r="L77" s="27"/>
      <c r="M77" s="27">
        <v>42288</v>
      </c>
      <c r="N77" s="4"/>
      <c r="O77" s="27">
        <v>42348</v>
      </c>
      <c r="P77" s="4"/>
    </row>
    <row r="78" spans="1:16" x14ac:dyDescent="0.25">
      <c r="A78" s="103"/>
      <c r="B78" s="96"/>
      <c r="C78" s="103"/>
      <c r="D78" s="4"/>
      <c r="E78" s="4"/>
      <c r="F78" s="4">
        <v>190</v>
      </c>
      <c r="G78" s="4"/>
      <c r="H78" s="4"/>
      <c r="I78" s="4"/>
      <c r="J78" s="4">
        <v>229</v>
      </c>
      <c r="K78" s="4"/>
      <c r="L78" s="4"/>
      <c r="M78" s="4">
        <v>295</v>
      </c>
      <c r="N78" s="4"/>
      <c r="O78" s="4">
        <v>200</v>
      </c>
      <c r="P78" s="4">
        <f>SUM(D78:O78)</f>
        <v>914</v>
      </c>
    </row>
    <row r="79" spans="1:16" x14ac:dyDescent="0.25">
      <c r="A79" s="102">
        <v>34</v>
      </c>
      <c r="B79" s="95" t="s">
        <v>36</v>
      </c>
      <c r="C79" s="102">
        <v>74</v>
      </c>
      <c r="D79" s="4"/>
      <c r="E79" s="4"/>
      <c r="F79" s="4"/>
      <c r="G79" s="4"/>
      <c r="H79" s="27"/>
      <c r="I79" s="27"/>
      <c r="J79" s="27">
        <v>42190</v>
      </c>
      <c r="K79" s="27">
        <v>42238</v>
      </c>
      <c r="L79" s="27"/>
      <c r="M79" s="27"/>
      <c r="N79" s="4"/>
      <c r="O79" s="4"/>
      <c r="P79" s="4"/>
    </row>
    <row r="80" spans="1:16" x14ac:dyDescent="0.25">
      <c r="A80" s="103"/>
      <c r="B80" s="96"/>
      <c r="C80" s="103"/>
      <c r="D80" s="4"/>
      <c r="E80" s="4"/>
      <c r="F80" s="4"/>
      <c r="G80" s="4"/>
      <c r="H80" s="4"/>
      <c r="I80" s="4"/>
      <c r="J80" s="4">
        <v>140</v>
      </c>
      <c r="K80" s="4">
        <v>150</v>
      </c>
      <c r="L80" s="4"/>
      <c r="M80" s="4"/>
      <c r="N80" s="4"/>
      <c r="O80" s="4"/>
      <c r="P80" s="4">
        <f>SUM(D80:O80)</f>
        <v>290</v>
      </c>
    </row>
    <row r="81" spans="1:16" x14ac:dyDescent="0.25">
      <c r="A81" s="102">
        <v>35</v>
      </c>
      <c r="B81" s="14" t="s">
        <v>37</v>
      </c>
      <c r="C81" s="19">
        <v>75</v>
      </c>
      <c r="D81" s="4"/>
      <c r="E81" s="4"/>
      <c r="F81" s="27">
        <v>42084</v>
      </c>
      <c r="G81" s="4"/>
      <c r="H81" s="27"/>
      <c r="I81" s="27">
        <v>42176</v>
      </c>
      <c r="J81" s="4"/>
      <c r="K81" s="27">
        <v>42246</v>
      </c>
      <c r="L81" s="27"/>
      <c r="M81" s="27"/>
      <c r="N81" s="4"/>
      <c r="O81" s="4"/>
      <c r="P81" s="4"/>
    </row>
    <row r="82" spans="1:16" x14ac:dyDescent="0.25">
      <c r="A82" s="103"/>
      <c r="B82" s="15"/>
      <c r="C82" s="20"/>
      <c r="D82" s="4"/>
      <c r="E82" s="4"/>
      <c r="F82" s="4">
        <v>22</v>
      </c>
      <c r="G82" s="4"/>
      <c r="H82" s="4"/>
      <c r="I82" s="4">
        <v>124</v>
      </c>
      <c r="J82" s="4"/>
      <c r="K82" s="4">
        <v>55</v>
      </c>
      <c r="L82" s="4"/>
      <c r="M82" s="4"/>
      <c r="N82" s="4"/>
      <c r="O82" s="4"/>
      <c r="P82" s="4">
        <f>SUM(D82:O82)</f>
        <v>201</v>
      </c>
    </row>
    <row r="83" spans="1:16" x14ac:dyDescent="0.25">
      <c r="A83" s="102">
        <v>36</v>
      </c>
      <c r="B83" s="14" t="s">
        <v>38</v>
      </c>
      <c r="C83" s="19">
        <v>79</v>
      </c>
      <c r="D83" s="4"/>
      <c r="E83" s="4"/>
      <c r="F83" s="4"/>
      <c r="G83" s="27"/>
      <c r="H83" s="27">
        <v>42147</v>
      </c>
      <c r="I83" s="27">
        <v>42182</v>
      </c>
      <c r="J83" s="27">
        <v>42218</v>
      </c>
      <c r="K83" s="27"/>
      <c r="L83" s="27">
        <v>42266</v>
      </c>
      <c r="M83" s="27">
        <v>42307</v>
      </c>
      <c r="N83" s="27"/>
      <c r="O83" s="4"/>
      <c r="P83" s="4"/>
    </row>
    <row r="84" spans="1:16" x14ac:dyDescent="0.25">
      <c r="A84" s="103"/>
      <c r="B84" s="15"/>
      <c r="C84" s="20"/>
      <c r="D84" s="4"/>
      <c r="E84" s="4"/>
      <c r="F84" s="4"/>
      <c r="G84" s="4"/>
      <c r="H84" s="4">
        <v>284</v>
      </c>
      <c r="I84" s="4">
        <v>42</v>
      </c>
      <c r="J84" s="4">
        <v>84</v>
      </c>
      <c r="K84" s="4"/>
      <c r="L84" s="4">
        <v>70</v>
      </c>
      <c r="M84" s="4">
        <v>65</v>
      </c>
      <c r="N84" s="4"/>
      <c r="O84" s="4"/>
      <c r="P84" s="4">
        <f>SUM(D84:O84)</f>
        <v>545</v>
      </c>
    </row>
    <row r="85" spans="1:16" x14ac:dyDescent="0.25">
      <c r="A85" s="102">
        <v>37</v>
      </c>
      <c r="B85" s="14" t="s">
        <v>39</v>
      </c>
      <c r="C85" s="19">
        <v>80</v>
      </c>
      <c r="D85" s="4"/>
      <c r="E85" s="4"/>
      <c r="F85" s="27">
        <v>42084</v>
      </c>
      <c r="G85" s="27">
        <v>42120</v>
      </c>
      <c r="H85" s="27">
        <v>42153</v>
      </c>
      <c r="I85" s="27">
        <v>42189</v>
      </c>
      <c r="J85" s="27">
        <v>42217</v>
      </c>
      <c r="K85" s="27">
        <v>42245</v>
      </c>
      <c r="L85" s="27">
        <v>42280</v>
      </c>
      <c r="M85" s="27">
        <v>42302</v>
      </c>
      <c r="N85" s="4"/>
      <c r="O85" s="4"/>
      <c r="P85" s="4"/>
    </row>
    <row r="86" spans="1:16" x14ac:dyDescent="0.25">
      <c r="A86" s="103"/>
      <c r="B86" s="15"/>
      <c r="C86" s="20"/>
      <c r="D86" s="4"/>
      <c r="E86" s="4"/>
      <c r="F86" s="4">
        <v>40</v>
      </c>
      <c r="G86" s="4">
        <v>84</v>
      </c>
      <c r="H86" s="4">
        <v>50</v>
      </c>
      <c r="I86" s="4">
        <v>100</v>
      </c>
      <c r="J86" s="4">
        <v>100</v>
      </c>
      <c r="K86" s="4">
        <v>100</v>
      </c>
      <c r="L86" s="4">
        <v>61</v>
      </c>
      <c r="M86" s="4">
        <v>100</v>
      </c>
      <c r="N86" s="4"/>
      <c r="O86" s="4"/>
      <c r="P86" s="4">
        <f>SUM(D86:O86)</f>
        <v>635</v>
      </c>
    </row>
    <row r="87" spans="1:16" x14ac:dyDescent="0.25">
      <c r="A87" s="102">
        <v>38</v>
      </c>
      <c r="B87" s="14" t="s">
        <v>40</v>
      </c>
      <c r="C87" s="19">
        <v>81</v>
      </c>
      <c r="D87" s="4"/>
      <c r="E87" s="4"/>
      <c r="F87" s="27"/>
      <c r="G87" s="27">
        <v>42120</v>
      </c>
      <c r="H87" s="27">
        <v>42162</v>
      </c>
      <c r="I87" s="27">
        <v>42189</v>
      </c>
      <c r="J87" s="27">
        <v>42211</v>
      </c>
      <c r="K87" s="27">
        <v>42245</v>
      </c>
      <c r="L87" s="27">
        <v>42273</v>
      </c>
      <c r="M87" s="27">
        <v>42301</v>
      </c>
      <c r="N87" s="4"/>
      <c r="O87" s="4"/>
      <c r="P87" s="4"/>
    </row>
    <row r="88" spans="1:16" x14ac:dyDescent="0.25">
      <c r="A88" s="103"/>
      <c r="B88" s="15"/>
      <c r="C88" s="20"/>
      <c r="D88" s="4"/>
      <c r="E88" s="4"/>
      <c r="F88" s="4"/>
      <c r="G88" s="4">
        <v>65</v>
      </c>
      <c r="H88" s="4">
        <v>90</v>
      </c>
      <c r="I88" s="4">
        <v>65</v>
      </c>
      <c r="J88" s="4">
        <v>60</v>
      </c>
      <c r="K88" s="4">
        <v>90</v>
      </c>
      <c r="L88" s="4">
        <v>60</v>
      </c>
      <c r="M88" s="4">
        <v>100</v>
      </c>
      <c r="N88" s="4"/>
      <c r="O88" s="4"/>
      <c r="P88" s="4">
        <f>SUM(D88:O88)</f>
        <v>530</v>
      </c>
    </row>
    <row r="89" spans="1:16" x14ac:dyDescent="0.25">
      <c r="A89" s="102">
        <v>39</v>
      </c>
      <c r="B89" s="14" t="s">
        <v>41</v>
      </c>
      <c r="C89" s="19">
        <v>82</v>
      </c>
      <c r="D89" s="4"/>
      <c r="E89" s="4"/>
      <c r="F89" s="4"/>
      <c r="G89" s="4"/>
      <c r="H89" s="27">
        <v>42148</v>
      </c>
      <c r="I89" s="4"/>
      <c r="J89" s="4"/>
      <c r="K89" s="27">
        <v>42238</v>
      </c>
      <c r="L89" s="4"/>
      <c r="M89" s="27">
        <v>42302</v>
      </c>
      <c r="N89" s="4"/>
      <c r="O89" s="27"/>
      <c r="P89" s="4"/>
    </row>
    <row r="90" spans="1:16" x14ac:dyDescent="0.25">
      <c r="A90" s="103"/>
      <c r="B90" s="15"/>
      <c r="C90" s="20"/>
      <c r="D90" s="4"/>
      <c r="E90" s="4"/>
      <c r="F90" s="4"/>
      <c r="G90" s="4"/>
      <c r="H90" s="4">
        <v>41</v>
      </c>
      <c r="I90" s="4"/>
      <c r="J90" s="4"/>
      <c r="K90" s="4">
        <v>197</v>
      </c>
      <c r="L90" s="4"/>
      <c r="M90" s="4">
        <v>150</v>
      </c>
      <c r="N90" s="4"/>
      <c r="O90" s="4"/>
      <c r="P90" s="4">
        <f>SUM(D90:O90)</f>
        <v>388</v>
      </c>
    </row>
    <row r="91" spans="1:16" x14ac:dyDescent="0.25">
      <c r="A91" s="102">
        <v>40</v>
      </c>
      <c r="B91" s="14" t="s">
        <v>42</v>
      </c>
      <c r="C91" s="19">
        <v>83</v>
      </c>
      <c r="D91" s="4"/>
      <c r="E91" s="4"/>
      <c r="F91" s="4"/>
      <c r="G91" s="4"/>
      <c r="H91" s="27">
        <v>42148</v>
      </c>
      <c r="I91" s="4"/>
      <c r="J91" s="4"/>
      <c r="K91" s="27">
        <v>42238</v>
      </c>
      <c r="L91" s="4"/>
      <c r="M91" s="27">
        <v>42302</v>
      </c>
      <c r="N91" s="4"/>
      <c r="O91" s="27"/>
      <c r="P91" s="4"/>
    </row>
    <row r="92" spans="1:16" x14ac:dyDescent="0.25">
      <c r="A92" s="103"/>
      <c r="B92" s="15"/>
      <c r="C92" s="20"/>
      <c r="D92" s="4"/>
      <c r="E92" s="4"/>
      <c r="F92" s="4"/>
      <c r="G92" s="4"/>
      <c r="H92" s="4">
        <v>44</v>
      </c>
      <c r="I92" s="4"/>
      <c r="J92" s="4"/>
      <c r="K92" s="4">
        <v>16</v>
      </c>
      <c r="L92" s="4"/>
      <c r="M92" s="4">
        <v>20</v>
      </c>
      <c r="N92" s="4"/>
      <c r="O92" s="4"/>
      <c r="P92" s="4">
        <f>SUM(D92:O92)</f>
        <v>80</v>
      </c>
    </row>
    <row r="93" spans="1:16" x14ac:dyDescent="0.25">
      <c r="A93" s="102">
        <v>41</v>
      </c>
      <c r="B93" s="14" t="s">
        <v>90</v>
      </c>
      <c r="C93" s="23">
        <v>85</v>
      </c>
      <c r="D93" s="4"/>
      <c r="E93" s="4"/>
      <c r="F93" s="4"/>
      <c r="G93" s="4"/>
      <c r="H93" s="27">
        <v>42155</v>
      </c>
      <c r="I93" s="4"/>
      <c r="J93" s="27">
        <v>42204</v>
      </c>
      <c r="K93" s="27"/>
      <c r="L93" s="27">
        <v>42253</v>
      </c>
      <c r="M93" s="27">
        <v>42289</v>
      </c>
      <c r="N93" s="4"/>
      <c r="O93" s="4"/>
      <c r="P93" s="4"/>
    </row>
    <row r="94" spans="1:16" x14ac:dyDescent="0.25">
      <c r="A94" s="103"/>
      <c r="B94" s="15"/>
      <c r="C94" s="23"/>
      <c r="D94" s="4"/>
      <c r="E94" s="4"/>
      <c r="F94" s="4"/>
      <c r="G94" s="4"/>
      <c r="H94" s="4">
        <v>100</v>
      </c>
      <c r="I94" s="4"/>
      <c r="J94" s="4">
        <v>100</v>
      </c>
      <c r="K94" s="4"/>
      <c r="L94" s="4">
        <v>100</v>
      </c>
      <c r="M94" s="4">
        <v>50</v>
      </c>
      <c r="N94" s="4"/>
      <c r="O94" s="4"/>
      <c r="P94" s="4">
        <f>SUM(D94:O94)</f>
        <v>350</v>
      </c>
    </row>
    <row r="95" spans="1:16" x14ac:dyDescent="0.25">
      <c r="A95" s="102">
        <v>42</v>
      </c>
      <c r="B95" s="14" t="s">
        <v>43</v>
      </c>
      <c r="C95" s="19">
        <v>86</v>
      </c>
      <c r="D95" s="4"/>
      <c r="E95" s="4"/>
      <c r="F95" s="4"/>
      <c r="G95" s="27">
        <v>42127</v>
      </c>
      <c r="H95" s="27"/>
      <c r="I95" s="4"/>
      <c r="J95" s="27">
        <v>42190</v>
      </c>
      <c r="K95" s="27">
        <v>42245</v>
      </c>
      <c r="L95" s="4"/>
      <c r="M95" s="27">
        <v>42295</v>
      </c>
      <c r="N95" s="4"/>
      <c r="O95" s="4"/>
      <c r="P95" s="4"/>
    </row>
    <row r="96" spans="1:16" x14ac:dyDescent="0.25">
      <c r="A96" s="103"/>
      <c r="B96" s="15"/>
      <c r="C96" s="20"/>
      <c r="D96" s="4"/>
      <c r="E96" s="4"/>
      <c r="F96" s="4"/>
      <c r="G96" s="4">
        <v>50</v>
      </c>
      <c r="H96" s="4"/>
      <c r="I96" s="4"/>
      <c r="J96" s="4">
        <v>200</v>
      </c>
      <c r="K96" s="4">
        <v>17</v>
      </c>
      <c r="L96" s="4"/>
      <c r="M96" s="4">
        <v>83</v>
      </c>
      <c r="N96" s="4"/>
      <c r="O96" s="4"/>
      <c r="P96" s="4">
        <f>SUM(D96:O96)</f>
        <v>350</v>
      </c>
    </row>
    <row r="97" spans="1:16" x14ac:dyDescent="0.25">
      <c r="A97" s="102">
        <v>43</v>
      </c>
      <c r="B97" s="14" t="s">
        <v>44</v>
      </c>
      <c r="C97" s="19">
        <v>87</v>
      </c>
      <c r="D97" s="4"/>
      <c r="E97" s="4"/>
      <c r="F97" s="4"/>
      <c r="G97" s="4"/>
      <c r="H97" s="4"/>
      <c r="I97" s="4"/>
      <c r="J97" s="4"/>
      <c r="K97" s="27"/>
      <c r="L97" s="4"/>
      <c r="M97" s="4"/>
      <c r="N97" s="4"/>
      <c r="O97" s="4"/>
      <c r="P97" s="4"/>
    </row>
    <row r="98" spans="1:16" x14ac:dyDescent="0.25">
      <c r="A98" s="103"/>
      <c r="B98" s="15"/>
      <c r="C98" s="20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>
        <f>SUM(D98:O98)</f>
        <v>0</v>
      </c>
    </row>
    <row r="99" spans="1:16" x14ac:dyDescent="0.25">
      <c r="A99" s="102">
        <v>44</v>
      </c>
      <c r="B99" s="14" t="s">
        <v>45</v>
      </c>
      <c r="C99" s="19">
        <v>88</v>
      </c>
      <c r="D99" s="4"/>
      <c r="E99" s="4"/>
      <c r="F99" s="4"/>
      <c r="G99" s="4"/>
      <c r="H99" s="27">
        <v>42153</v>
      </c>
      <c r="I99" s="4"/>
      <c r="J99" s="4"/>
      <c r="K99" s="4"/>
      <c r="L99" s="4"/>
      <c r="M99" s="4"/>
      <c r="N99" s="4"/>
      <c r="O99" s="4"/>
      <c r="P99" s="4"/>
    </row>
    <row r="100" spans="1:16" x14ac:dyDescent="0.25">
      <c r="A100" s="103"/>
      <c r="B100" s="15"/>
      <c r="C100" s="20"/>
      <c r="D100" s="4"/>
      <c r="E100" s="4"/>
      <c r="F100" s="4"/>
      <c r="G100" s="4"/>
      <c r="H100" s="4">
        <v>3</v>
      </c>
      <c r="I100" s="4"/>
      <c r="J100" s="4"/>
      <c r="K100" s="4"/>
      <c r="L100" s="4"/>
      <c r="M100" s="4"/>
      <c r="N100" s="4"/>
      <c r="O100" s="4"/>
      <c r="P100" s="4">
        <f>SUM(D100:O100)</f>
        <v>3</v>
      </c>
    </row>
    <row r="101" spans="1:16" x14ac:dyDescent="0.25">
      <c r="A101" s="102">
        <v>45</v>
      </c>
      <c r="B101" s="14" t="s">
        <v>46</v>
      </c>
      <c r="C101" s="19">
        <v>96</v>
      </c>
      <c r="D101" s="4"/>
      <c r="E101" s="4"/>
      <c r="F101" s="4"/>
      <c r="G101" s="27">
        <v>42120</v>
      </c>
      <c r="H101" s="27">
        <v>42153</v>
      </c>
      <c r="I101" s="27">
        <v>42188</v>
      </c>
      <c r="J101" s="27">
        <v>42217</v>
      </c>
      <c r="K101" s="27">
        <v>42245</v>
      </c>
      <c r="L101" s="27">
        <v>42274</v>
      </c>
      <c r="M101" s="27">
        <v>42302</v>
      </c>
      <c r="N101" s="4"/>
      <c r="O101" s="4"/>
      <c r="P101" s="4"/>
    </row>
    <row r="102" spans="1:16" x14ac:dyDescent="0.25">
      <c r="A102" s="103"/>
      <c r="B102" s="15"/>
      <c r="C102" s="20"/>
      <c r="D102" s="4"/>
      <c r="E102" s="4"/>
      <c r="F102" s="4"/>
      <c r="G102" s="4">
        <v>15</v>
      </c>
      <c r="H102" s="4">
        <v>30</v>
      </c>
      <c r="I102" s="4">
        <v>37</v>
      </c>
      <c r="J102" s="4">
        <v>40</v>
      </c>
      <c r="K102" s="4">
        <v>46</v>
      </c>
      <c r="L102" s="4">
        <v>40</v>
      </c>
      <c r="M102" s="4">
        <v>38</v>
      </c>
      <c r="N102" s="4"/>
      <c r="O102" s="4"/>
      <c r="P102" s="4">
        <f>SUM(D102:O102)</f>
        <v>246</v>
      </c>
    </row>
    <row r="103" spans="1:16" x14ac:dyDescent="0.25">
      <c r="A103" s="102">
        <v>46</v>
      </c>
      <c r="B103" s="14" t="s">
        <v>47</v>
      </c>
      <c r="C103" s="19">
        <v>98</v>
      </c>
      <c r="D103" s="4"/>
      <c r="E103" s="4"/>
      <c r="F103" s="4"/>
      <c r="G103" s="27">
        <v>42113</v>
      </c>
      <c r="H103" s="4"/>
      <c r="I103" s="27"/>
      <c r="J103" s="27">
        <v>42204</v>
      </c>
      <c r="K103" s="4"/>
      <c r="L103" s="4"/>
      <c r="M103" s="27"/>
      <c r="N103" s="4"/>
      <c r="O103" s="27">
        <v>42361</v>
      </c>
      <c r="P103" s="4"/>
    </row>
    <row r="104" spans="1:16" x14ac:dyDescent="0.25">
      <c r="A104" s="103"/>
      <c r="B104" s="15"/>
      <c r="C104" s="20"/>
      <c r="D104" s="4"/>
      <c r="E104" s="4"/>
      <c r="F104" s="4"/>
      <c r="G104" s="4">
        <v>14</v>
      </c>
      <c r="H104" s="4"/>
      <c r="I104" s="4"/>
      <c r="J104" s="4">
        <v>197</v>
      </c>
      <c r="K104" s="4"/>
      <c r="L104" s="4"/>
      <c r="M104" s="4"/>
      <c r="N104" s="4"/>
      <c r="O104" s="4">
        <v>136</v>
      </c>
      <c r="P104" s="4">
        <f>SUM(D104:O104)</f>
        <v>347</v>
      </c>
    </row>
    <row r="105" spans="1:16" x14ac:dyDescent="0.25">
      <c r="A105" s="102">
        <v>47</v>
      </c>
      <c r="B105" s="106" t="s">
        <v>83</v>
      </c>
      <c r="C105" s="102">
        <v>100</v>
      </c>
      <c r="D105" s="4"/>
      <c r="E105" s="4"/>
      <c r="F105" s="4"/>
      <c r="G105" s="4"/>
      <c r="H105" s="27">
        <v>42155</v>
      </c>
      <c r="I105" s="27"/>
      <c r="J105" s="4"/>
      <c r="K105" s="27"/>
      <c r="L105" s="4"/>
      <c r="M105" s="4"/>
      <c r="N105" s="4"/>
      <c r="O105" s="4"/>
      <c r="P105" s="4"/>
    </row>
    <row r="106" spans="1:16" x14ac:dyDescent="0.25">
      <c r="A106" s="103"/>
      <c r="B106" s="107"/>
      <c r="C106" s="103"/>
      <c r="D106" s="4"/>
      <c r="E106" s="4"/>
      <c r="F106" s="4"/>
      <c r="G106" s="4"/>
      <c r="H106" s="4">
        <v>0</v>
      </c>
      <c r="I106" s="4"/>
      <c r="J106" s="4"/>
      <c r="K106" s="4"/>
      <c r="L106" s="4"/>
      <c r="M106" s="4"/>
      <c r="N106" s="4"/>
      <c r="O106" s="4"/>
      <c r="P106" s="4">
        <f>SUM(D106:O106)</f>
        <v>0</v>
      </c>
    </row>
    <row r="107" spans="1:16" x14ac:dyDescent="0.25">
      <c r="A107" s="102">
        <v>48</v>
      </c>
      <c r="B107" s="106" t="s">
        <v>95</v>
      </c>
      <c r="C107" s="113">
        <v>2</v>
      </c>
      <c r="D107" s="4"/>
      <c r="E107" s="4"/>
      <c r="F107" s="4"/>
      <c r="G107" s="27">
        <v>42113</v>
      </c>
      <c r="H107" s="4"/>
      <c r="I107" s="27"/>
      <c r="J107" s="27">
        <v>42190</v>
      </c>
      <c r="K107" s="27">
        <v>42245</v>
      </c>
      <c r="L107" s="4"/>
      <c r="M107" s="4"/>
      <c r="N107" s="27">
        <v>42309</v>
      </c>
      <c r="O107" s="4"/>
      <c r="P107" s="4"/>
    </row>
    <row r="108" spans="1:16" x14ac:dyDescent="0.25">
      <c r="A108" s="103"/>
      <c r="B108" s="107"/>
      <c r="C108" s="114"/>
      <c r="D108" s="4"/>
      <c r="E108" s="4"/>
      <c r="F108" s="4"/>
      <c r="G108" s="4">
        <v>20</v>
      </c>
      <c r="H108" s="4"/>
      <c r="I108" s="4"/>
      <c r="J108" s="4">
        <v>30</v>
      </c>
      <c r="K108" s="4">
        <v>30</v>
      </c>
      <c r="L108" s="4"/>
      <c r="M108" s="4"/>
      <c r="N108" s="4">
        <v>30</v>
      </c>
      <c r="O108" s="4"/>
      <c r="P108" s="4">
        <f>SUM(D108:O108)</f>
        <v>110</v>
      </c>
    </row>
    <row r="109" spans="1:16" x14ac:dyDescent="0.25">
      <c r="A109" s="17"/>
      <c r="C109" s="18"/>
    </row>
    <row r="110" spans="1:16" x14ac:dyDescent="0.25">
      <c r="A110" s="17"/>
      <c r="C110" s="18"/>
    </row>
    <row r="111" spans="1:16" x14ac:dyDescent="0.25">
      <c r="A111" s="17"/>
      <c r="C111" s="18"/>
    </row>
    <row r="112" spans="1:16" x14ac:dyDescent="0.25">
      <c r="A112" s="111" t="s">
        <v>0</v>
      </c>
      <c r="B112" s="113" t="s">
        <v>1</v>
      </c>
      <c r="C112" s="115" t="s">
        <v>69</v>
      </c>
      <c r="D112" s="117" t="s">
        <v>97</v>
      </c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9"/>
      <c r="P112" s="115" t="s">
        <v>10</v>
      </c>
    </row>
    <row r="113" spans="1:16" x14ac:dyDescent="0.25">
      <c r="A113" s="112"/>
      <c r="B113" s="114"/>
      <c r="C113" s="116"/>
      <c r="D113" s="24" t="s">
        <v>71</v>
      </c>
      <c r="E113" s="24" t="s">
        <v>70</v>
      </c>
      <c r="F113" s="24" t="s">
        <v>72</v>
      </c>
      <c r="G113" s="24" t="s">
        <v>73</v>
      </c>
      <c r="H113" s="24" t="s">
        <v>74</v>
      </c>
      <c r="I113" s="24" t="s">
        <v>75</v>
      </c>
      <c r="J113" s="24" t="s">
        <v>76</v>
      </c>
      <c r="K113" s="24" t="s">
        <v>77</v>
      </c>
      <c r="L113" s="24" t="s">
        <v>78</v>
      </c>
      <c r="M113" s="24" t="s">
        <v>79</v>
      </c>
      <c r="N113" s="24" t="s">
        <v>81</v>
      </c>
      <c r="O113" s="24" t="s">
        <v>80</v>
      </c>
      <c r="P113" s="116"/>
    </row>
    <row r="114" spans="1:16" x14ac:dyDescent="0.25">
      <c r="A114" s="102">
        <v>49</v>
      </c>
      <c r="B114" s="95" t="s">
        <v>96</v>
      </c>
      <c r="C114" s="102">
        <v>78</v>
      </c>
      <c r="D114" s="1"/>
      <c r="E114" s="1"/>
      <c r="F114" s="1"/>
      <c r="G114" s="1"/>
      <c r="H114" s="1"/>
      <c r="I114" s="1"/>
      <c r="J114" s="28">
        <v>42190</v>
      </c>
      <c r="K114" s="28">
        <v>42238</v>
      </c>
      <c r="L114" s="4"/>
      <c r="M114" s="27"/>
      <c r="N114" s="4"/>
      <c r="O114" s="4"/>
      <c r="P114" s="1"/>
    </row>
    <row r="115" spans="1:16" x14ac:dyDescent="0.25">
      <c r="A115" s="103"/>
      <c r="B115" s="96"/>
      <c r="C115" s="103"/>
      <c r="D115" s="1"/>
      <c r="E115" s="1"/>
      <c r="F115" s="1"/>
      <c r="G115" s="1"/>
      <c r="H115" s="1"/>
      <c r="I115" s="1"/>
      <c r="J115" s="30">
        <v>0</v>
      </c>
      <c r="K115" s="4">
        <v>10</v>
      </c>
      <c r="L115" s="4"/>
      <c r="M115" s="4"/>
      <c r="N115" s="4"/>
      <c r="O115" s="4"/>
      <c r="P115" s="1">
        <f>SUM(D115:O115)</f>
        <v>10</v>
      </c>
    </row>
    <row r="116" spans="1:16" x14ac:dyDescent="0.25">
      <c r="A116" s="102">
        <v>50</v>
      </c>
      <c r="B116" s="104"/>
      <c r="C116" s="10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03"/>
      <c r="B117" s="105"/>
      <c r="C117" s="10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>
        <f>SUM(D117:O117)</f>
        <v>0</v>
      </c>
    </row>
    <row r="118" spans="1:16" x14ac:dyDescent="0.25">
      <c r="A118" s="102">
        <v>51</v>
      </c>
      <c r="B118" s="104"/>
      <c r="C118" s="10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03"/>
      <c r="B119" s="105"/>
      <c r="C119" s="10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>
        <f>SUM(D119:O119)</f>
        <v>0</v>
      </c>
    </row>
    <row r="120" spans="1:16" x14ac:dyDescent="0.25">
      <c r="A120" s="102">
        <v>52</v>
      </c>
      <c r="B120" s="104"/>
      <c r="C120" s="10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03"/>
      <c r="B121" s="105"/>
      <c r="C121" s="10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>
        <f>SUM(D121:O121)</f>
        <v>0</v>
      </c>
    </row>
    <row r="122" spans="1:16" x14ac:dyDescent="0.25">
      <c r="A122" s="102">
        <v>53</v>
      </c>
      <c r="B122" s="104"/>
      <c r="C122" s="10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03"/>
      <c r="B123" s="105"/>
      <c r="C123" s="10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>
        <f>SUM(D123:O123)</f>
        <v>0</v>
      </c>
    </row>
    <row r="124" spans="1:16" x14ac:dyDescent="0.25">
      <c r="A124" s="102">
        <v>54</v>
      </c>
      <c r="B124" s="104"/>
      <c r="C124" s="10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03"/>
      <c r="B125" s="105"/>
      <c r="C125" s="10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>
        <f>SUM(D125:O125)</f>
        <v>0</v>
      </c>
    </row>
    <row r="126" spans="1:16" x14ac:dyDescent="0.25">
      <c r="A126" s="102">
        <v>55</v>
      </c>
      <c r="B126" s="104"/>
      <c r="C126" s="10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03"/>
      <c r="B127" s="105"/>
      <c r="C127" s="10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>
        <f>SUM(D127:O127)</f>
        <v>0</v>
      </c>
    </row>
    <row r="128" spans="1:16" x14ac:dyDescent="0.25">
      <c r="A128" s="102">
        <v>56</v>
      </c>
      <c r="B128" s="104"/>
      <c r="C128" s="110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03"/>
      <c r="B129" s="105"/>
      <c r="C129" s="110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>
        <f>SUM(D129:O129)</f>
        <v>0</v>
      </c>
    </row>
    <row r="130" spans="1:16" x14ac:dyDescent="0.25">
      <c r="A130" s="102">
        <v>57</v>
      </c>
      <c r="B130" s="104"/>
      <c r="C130" s="10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03"/>
      <c r="B131" s="105"/>
      <c r="C131" s="10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>
        <f>SUM(D131:O131)</f>
        <v>0</v>
      </c>
    </row>
    <row r="132" spans="1:16" x14ac:dyDescent="0.25">
      <c r="A132" s="102">
        <v>58</v>
      </c>
      <c r="B132" s="104"/>
      <c r="C132" s="10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03"/>
      <c r="B133" s="105"/>
      <c r="C133" s="10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>
        <f>SUM(D133:O133)</f>
        <v>0</v>
      </c>
    </row>
    <row r="134" spans="1:16" x14ac:dyDescent="0.25">
      <c r="A134" s="102">
        <v>59</v>
      </c>
      <c r="B134" s="104"/>
      <c r="C134" s="10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03"/>
      <c r="B135" s="105"/>
      <c r="C135" s="10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>
        <f>SUM(D135:O135)</f>
        <v>0</v>
      </c>
    </row>
    <row r="136" spans="1:16" x14ac:dyDescent="0.25">
      <c r="A136" s="102">
        <v>60</v>
      </c>
      <c r="B136" s="104"/>
      <c r="C136" s="10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03"/>
      <c r="B137" s="105"/>
      <c r="C137" s="10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>
        <f>SUM(D137:O137)</f>
        <v>0</v>
      </c>
    </row>
    <row r="138" spans="1:16" x14ac:dyDescent="0.25">
      <c r="A138" s="102">
        <v>61</v>
      </c>
      <c r="B138" s="104"/>
      <c r="C138" s="10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03"/>
      <c r="B139" s="105"/>
      <c r="C139" s="10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>
        <f>SUM(D139:O139)</f>
        <v>0</v>
      </c>
    </row>
    <row r="140" spans="1:16" x14ac:dyDescent="0.25">
      <c r="A140" s="102">
        <v>62</v>
      </c>
      <c r="B140" s="104"/>
      <c r="C140" s="10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03"/>
      <c r="B141" s="105"/>
      <c r="C141" s="10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>
        <f>SUM(D141:O141)</f>
        <v>0</v>
      </c>
    </row>
    <row r="142" spans="1:16" x14ac:dyDescent="0.25">
      <c r="A142" s="102">
        <v>63</v>
      </c>
      <c r="B142" s="106" t="s">
        <v>84</v>
      </c>
      <c r="C142" s="102"/>
      <c r="D142" s="1">
        <v>18021</v>
      </c>
      <c r="E142" s="1">
        <v>18021</v>
      </c>
      <c r="F142" s="1">
        <v>18021</v>
      </c>
      <c r="G142" s="1">
        <v>18088</v>
      </c>
      <c r="H142" s="1">
        <v>18329</v>
      </c>
      <c r="I142" s="1">
        <v>18735</v>
      </c>
      <c r="J142" s="1">
        <v>19100</v>
      </c>
      <c r="K142" s="1">
        <v>19733</v>
      </c>
      <c r="L142" s="1">
        <v>19891</v>
      </c>
      <c r="M142" s="1"/>
      <c r="N142" s="1"/>
      <c r="O142" s="1"/>
      <c r="P142" s="1"/>
    </row>
    <row r="143" spans="1:16" x14ac:dyDescent="0.25">
      <c r="A143" s="103"/>
      <c r="B143" s="107"/>
      <c r="C143" s="103"/>
      <c r="D143" s="9"/>
      <c r="E143" s="9">
        <f t="shared" ref="E143:L143" si="0">SUM(E142-D142)</f>
        <v>0</v>
      </c>
      <c r="F143" s="9">
        <f t="shared" si="0"/>
        <v>0</v>
      </c>
      <c r="G143" s="9">
        <f t="shared" si="0"/>
        <v>67</v>
      </c>
      <c r="H143" s="9">
        <f t="shared" si="0"/>
        <v>241</v>
      </c>
      <c r="I143" s="9">
        <f t="shared" si="0"/>
        <v>406</v>
      </c>
      <c r="J143" s="9">
        <f t="shared" si="0"/>
        <v>365</v>
      </c>
      <c r="K143" s="9">
        <f t="shared" si="0"/>
        <v>633</v>
      </c>
      <c r="L143" s="9">
        <f t="shared" si="0"/>
        <v>158</v>
      </c>
      <c r="M143" s="9"/>
      <c r="N143" s="9">
        <f>SUM(N142-M142)</f>
        <v>0</v>
      </c>
      <c r="O143" s="9">
        <f>SUM(O142-N142)</f>
        <v>0</v>
      </c>
      <c r="P143" s="9">
        <f>SUM(D143:O143)</f>
        <v>1870</v>
      </c>
    </row>
    <row r="144" spans="1:16" x14ac:dyDescent="0.25">
      <c r="A144" s="102"/>
      <c r="B144" s="108" t="s">
        <v>85</v>
      </c>
      <c r="C144" s="109"/>
      <c r="D144" s="1">
        <f>SUM(D4+D6+D8+D10+D12+D14+D16+D18+D20+D22+D24+D26+D28+D31+D33+D35+D41+D43+D45+D47+D49+D51+D53+D55+D57+D59+D61+D63+D65+D67+D69+D71+D78+D80+D82+D84+D86+D88+D90+D92+D94+D96+D98+D100+D102+D104+D106+D108+D115+D117+D119+D121+D123+D125+D127+D129+D131+D133+D135+D137+D139+D141+D143)</f>
        <v>173</v>
      </c>
      <c r="E144" s="1">
        <f t="shared" ref="E144:J144" si="1">SUM(E4+E6+E8+E10+E12+E14+E16+E18+E20+E22+E24+E26+E28+E30+E32+E34+E41+E43+E45+E47+E49+E51+E53+E55+E57+E59+E61+E63+E65+E67+E69+E71+E78+E80+E82+E84+E86+E88+E90+E92+E94+E96+E98+E100+E102+E104+E106+E108+E115+E117+E119+E121+E123+E125+E127+E129+E131+E133+E135+E137+E139+E141+E143)</f>
        <v>205</v>
      </c>
      <c r="F144" s="1">
        <f t="shared" si="1"/>
        <v>620</v>
      </c>
      <c r="G144" s="1">
        <f t="shared" si="1"/>
        <v>1320</v>
      </c>
      <c r="H144" s="1">
        <f t="shared" si="1"/>
        <v>2236</v>
      </c>
      <c r="I144" s="1">
        <f t="shared" si="1"/>
        <v>1127</v>
      </c>
      <c r="J144" s="1">
        <f t="shared" si="1"/>
        <v>3901</v>
      </c>
      <c r="K144" s="1">
        <f>SUM(K4+K6+K8+K10+K12+K14+K16+K18+K20+K22+K24+K26+K28+K30+K32+K34+K41+K43+K45+K47+K49+K51+K53+K55+K57+K59+K61+K63+K65+K67+K69+K71+K78+K80+K82+K84+K86+K88+K90+K92+K94+K96+K98+K100+K102+K104+K106+K108+K115+K117+K119+K121+K123+K125+K127+K129+K131+K133+K135+K137+K139+K141+K143)</f>
        <v>2878</v>
      </c>
      <c r="L144" s="1">
        <f>SUM(L4+L6+L8+L10+L12+L14+L16+L18+L20+L22+L24+L26+L28+L30+L32+L34+L41+L43+L45+L47+L49+L51+L53+L55+L57+L59+L61+L63+L65+L67+L69+L71+L78+L80+L82+L84+L86+L88+L90+L92+L94+L96+L98+L100+L102+L104+L106+L108+L115+L117+L119+L121+L123+L125+L127+L129+L131+L133+L135+L137+L139+L141+L143)</f>
        <v>2268</v>
      </c>
      <c r="M144" s="1">
        <f>SUM(M4+M6+M8+M10+M12+M14+M16+M18+M20+M22+M24+M26+M28+M30+M32+M34+M41+M43+M45+M47+M49+M51+M53+M55+M57+M59+M61+M63+M65+M67+M69+M71+M78+M80+M82+M84+M86+M88+M90+M92+M94+M96+M98+M100+M102+M104+M106+M108+M115+M117+M119+M121+M123+M125+M127+M129+M131+M133+M135+M137+M139+M141+M143)</f>
        <v>1718</v>
      </c>
      <c r="N144" s="1">
        <f>SUM(N4+N6+N8+N10+N12+N14+N16+N18+N20+N22+N24+N26+N28+N30+N32+N34+N41+N43+N45+N47+N49+N51+N53+N55+N57+N59+N61+N63+N65+N67+N69+N71+N78+N80+N82+N84+N86+N88+N90+N92+N94+N96+N98+N100+N102+N104+N106+N108+N115+N117+N119+N121+N123+N125+N127+N129+N131+N133+N135+N137+N139+N141+N143)</f>
        <v>465</v>
      </c>
      <c r="O144" s="1">
        <f>SUM(O4+O6+O8+O10+O12+O14+O16+O18+O20+O22+O24+O26+O28+O30+O32+O34+O41+O43+O45+O47+O49+O51+O53+O55+O57+O59+O61+O63+O65+O67+O69+O71+O78+O80+O82+O84+O86+O88+O90+O92+O94+O96+O98+O100+O102+O104+O106+O108+O115+O117+O119+O121+O123+O125+O127+O129+O131+O133+O135+O137+O139+O141+O143)</f>
        <v>1037</v>
      </c>
      <c r="P144" s="1">
        <f>SUM(D144:O144)</f>
        <v>17948</v>
      </c>
    </row>
    <row r="145" spans="1:16" x14ac:dyDescent="0.25">
      <c r="A145" s="103"/>
      <c r="B145" s="108" t="s">
        <v>86</v>
      </c>
      <c r="C145" s="109"/>
      <c r="D145" s="1">
        <v>500</v>
      </c>
      <c r="E145" s="1">
        <v>600</v>
      </c>
      <c r="F145" s="1">
        <v>1000</v>
      </c>
      <c r="G145" s="1">
        <v>1500</v>
      </c>
      <c r="H145" s="1">
        <v>2500</v>
      </c>
      <c r="I145" s="1">
        <v>3000</v>
      </c>
      <c r="J145" s="1">
        <v>3200</v>
      </c>
      <c r="K145" s="1">
        <v>3300</v>
      </c>
      <c r="L145" s="1">
        <v>2368</v>
      </c>
      <c r="M145" s="1">
        <v>2480</v>
      </c>
      <c r="N145" s="1">
        <v>1321</v>
      </c>
      <c r="O145" s="1">
        <v>1800</v>
      </c>
      <c r="P145" s="1">
        <f>SUM(D145:O145)</f>
        <v>23569</v>
      </c>
    </row>
    <row r="146" spans="1:16" x14ac:dyDescent="0.25">
      <c r="A146" s="23"/>
      <c r="B146" s="108" t="s">
        <v>50</v>
      </c>
      <c r="C146" s="109"/>
      <c r="D146" s="1">
        <f t="shared" ref="D146:P146" si="2">SUM(D144-D145)</f>
        <v>-327</v>
      </c>
      <c r="E146" s="1">
        <f t="shared" si="2"/>
        <v>-395</v>
      </c>
      <c r="F146" s="1">
        <f t="shared" si="2"/>
        <v>-380</v>
      </c>
      <c r="G146" s="1">
        <f t="shared" si="2"/>
        <v>-180</v>
      </c>
      <c r="H146" s="1">
        <f t="shared" si="2"/>
        <v>-264</v>
      </c>
      <c r="I146" s="1">
        <f t="shared" si="2"/>
        <v>-1873</v>
      </c>
      <c r="J146" s="1">
        <f t="shared" si="2"/>
        <v>701</v>
      </c>
      <c r="K146" s="1">
        <f t="shared" si="2"/>
        <v>-422</v>
      </c>
      <c r="L146" s="1">
        <f t="shared" si="2"/>
        <v>-100</v>
      </c>
      <c r="M146" s="1">
        <f t="shared" si="2"/>
        <v>-762</v>
      </c>
      <c r="N146" s="1">
        <f t="shared" si="2"/>
        <v>-856</v>
      </c>
      <c r="O146" s="1">
        <f t="shared" si="2"/>
        <v>-763</v>
      </c>
      <c r="P146" s="1">
        <f t="shared" si="2"/>
        <v>-5621</v>
      </c>
    </row>
    <row r="147" spans="1:16" x14ac:dyDescent="0.25">
      <c r="A147" s="29"/>
      <c r="B147" s="126" t="s">
        <v>98</v>
      </c>
      <c r="C147" s="127"/>
      <c r="D147" s="1"/>
      <c r="E147" s="1"/>
      <c r="F147" s="1"/>
      <c r="G147" s="1"/>
      <c r="H147" s="9">
        <v>203</v>
      </c>
      <c r="I147" s="9">
        <v>157</v>
      </c>
      <c r="J147" s="9">
        <v>407</v>
      </c>
      <c r="K147" s="9">
        <v>272</v>
      </c>
      <c r="L147" s="9">
        <v>129</v>
      </c>
      <c r="M147" s="1"/>
      <c r="N147" s="1"/>
      <c r="O147" s="1"/>
      <c r="P147" s="9">
        <v>1168</v>
      </c>
    </row>
    <row r="148" spans="1:16" x14ac:dyDescent="0.25">
      <c r="A148" s="17"/>
      <c r="C148" s="18"/>
    </row>
    <row r="149" spans="1:16" x14ac:dyDescent="0.25">
      <c r="A149" s="17"/>
      <c r="C149" s="18"/>
    </row>
    <row r="150" spans="1:16" x14ac:dyDescent="0.25">
      <c r="A150" s="17"/>
      <c r="C150" s="18"/>
    </row>
  </sheetData>
  <mergeCells count="180">
    <mergeCell ref="B147:C147"/>
    <mergeCell ref="A144:A145"/>
    <mergeCell ref="B144:C144"/>
    <mergeCell ref="B145:C145"/>
    <mergeCell ref="B146:C146"/>
    <mergeCell ref="A140:A141"/>
    <mergeCell ref="B140:B141"/>
    <mergeCell ref="C140:C141"/>
    <mergeCell ref="A142:A143"/>
    <mergeCell ref="B142:B143"/>
    <mergeCell ref="C142:C143"/>
    <mergeCell ref="A136:A137"/>
    <mergeCell ref="B136:B137"/>
    <mergeCell ref="C136:C137"/>
    <mergeCell ref="A138:A139"/>
    <mergeCell ref="B138:B139"/>
    <mergeCell ref="C138:C139"/>
    <mergeCell ref="A132:A133"/>
    <mergeCell ref="B132:B133"/>
    <mergeCell ref="C132:C133"/>
    <mergeCell ref="A134:A135"/>
    <mergeCell ref="B134:B135"/>
    <mergeCell ref="C134:C135"/>
    <mergeCell ref="A128:A129"/>
    <mergeCell ref="B128:B129"/>
    <mergeCell ref="C128:C129"/>
    <mergeCell ref="A130:A131"/>
    <mergeCell ref="B130:B131"/>
    <mergeCell ref="C130:C131"/>
    <mergeCell ref="A124:A125"/>
    <mergeCell ref="B124:B125"/>
    <mergeCell ref="C124:C125"/>
    <mergeCell ref="A126:A127"/>
    <mergeCell ref="B126:B127"/>
    <mergeCell ref="C126:C127"/>
    <mergeCell ref="A120:A121"/>
    <mergeCell ref="B120:B121"/>
    <mergeCell ref="C120:C121"/>
    <mergeCell ref="A122:A123"/>
    <mergeCell ref="B122:B123"/>
    <mergeCell ref="C122:C123"/>
    <mergeCell ref="A116:A117"/>
    <mergeCell ref="B116:B117"/>
    <mergeCell ref="C116:C117"/>
    <mergeCell ref="A118:A119"/>
    <mergeCell ref="B118:B119"/>
    <mergeCell ref="C118:C119"/>
    <mergeCell ref="A112:A113"/>
    <mergeCell ref="B112:B113"/>
    <mergeCell ref="C112:C113"/>
    <mergeCell ref="D112:O112"/>
    <mergeCell ref="P112:P113"/>
    <mergeCell ref="A114:A115"/>
    <mergeCell ref="B114:B115"/>
    <mergeCell ref="C114:C115"/>
    <mergeCell ref="A105:A106"/>
    <mergeCell ref="B105:B106"/>
    <mergeCell ref="C105:C106"/>
    <mergeCell ref="A107:A108"/>
    <mergeCell ref="B107:B108"/>
    <mergeCell ref="C107:C108"/>
    <mergeCell ref="A93:A94"/>
    <mergeCell ref="A95:A96"/>
    <mergeCell ref="A97:A98"/>
    <mergeCell ref="A99:A100"/>
    <mergeCell ref="A101:A102"/>
    <mergeCell ref="A103:A104"/>
    <mergeCell ref="A81:A82"/>
    <mergeCell ref="A83:A84"/>
    <mergeCell ref="A85:A86"/>
    <mergeCell ref="A87:A88"/>
    <mergeCell ref="A89:A90"/>
    <mergeCell ref="A91:A92"/>
    <mergeCell ref="P75:P76"/>
    <mergeCell ref="A77:A78"/>
    <mergeCell ref="B77:B78"/>
    <mergeCell ref="C77:C78"/>
    <mergeCell ref="A79:A80"/>
    <mergeCell ref="B79:B80"/>
    <mergeCell ref="C79:C80"/>
    <mergeCell ref="A68:A69"/>
    <mergeCell ref="A70:A71"/>
    <mergeCell ref="A75:A76"/>
    <mergeCell ref="B75:B76"/>
    <mergeCell ref="C75:C76"/>
    <mergeCell ref="D75:O75"/>
    <mergeCell ref="A60:A61"/>
    <mergeCell ref="B60:B61"/>
    <mergeCell ref="C60:C61"/>
    <mergeCell ref="A62:A63"/>
    <mergeCell ref="A64:A65"/>
    <mergeCell ref="A66:A67"/>
    <mergeCell ref="A56:A57"/>
    <mergeCell ref="B56:B57"/>
    <mergeCell ref="C56:C57"/>
    <mergeCell ref="A58:A59"/>
    <mergeCell ref="B58:B59"/>
    <mergeCell ref="C58:C59"/>
    <mergeCell ref="A52:A53"/>
    <mergeCell ref="B52:B53"/>
    <mergeCell ref="C52:C53"/>
    <mergeCell ref="A54:A55"/>
    <mergeCell ref="B54:B55"/>
    <mergeCell ref="C54:C55"/>
    <mergeCell ref="A48:A49"/>
    <mergeCell ref="B48:B49"/>
    <mergeCell ref="C48:C49"/>
    <mergeCell ref="A50:A51"/>
    <mergeCell ref="B50:B51"/>
    <mergeCell ref="C50:C51"/>
    <mergeCell ref="A44:A45"/>
    <mergeCell ref="B44:B45"/>
    <mergeCell ref="C44:C45"/>
    <mergeCell ref="A46:A47"/>
    <mergeCell ref="B46:B47"/>
    <mergeCell ref="C46:C47"/>
    <mergeCell ref="D38:O38"/>
    <mergeCell ref="P38:P39"/>
    <mergeCell ref="A40:A41"/>
    <mergeCell ref="B40:B41"/>
    <mergeCell ref="C40:C41"/>
    <mergeCell ref="A42:A43"/>
    <mergeCell ref="B42:B43"/>
    <mergeCell ref="C42:C43"/>
    <mergeCell ref="A33:A34"/>
    <mergeCell ref="B33:B34"/>
    <mergeCell ref="C33:C34"/>
    <mergeCell ref="A38:A39"/>
    <mergeCell ref="B38:B39"/>
    <mergeCell ref="C38:C39"/>
    <mergeCell ref="A29:A30"/>
    <mergeCell ref="B29:B30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A11:A12"/>
    <mergeCell ref="B11:B12"/>
    <mergeCell ref="C11:C12"/>
    <mergeCell ref="A5:A6"/>
    <mergeCell ref="B5:B6"/>
    <mergeCell ref="C5:C6"/>
    <mergeCell ref="A7:A8"/>
    <mergeCell ref="B7:B8"/>
    <mergeCell ref="C7:C8"/>
    <mergeCell ref="A1:A2"/>
    <mergeCell ref="B1:B2"/>
    <mergeCell ref="C1:C2"/>
    <mergeCell ref="D1:O1"/>
    <mergeCell ref="P1:P2"/>
    <mergeCell ref="A3:A4"/>
    <mergeCell ref="B3:B4"/>
    <mergeCell ref="C3:C4"/>
    <mergeCell ref="A9:A10"/>
    <mergeCell ref="B9:B10"/>
    <mergeCell ref="C9:C10"/>
  </mergeCells>
  <pageMargins left="0.19685039370078741" right="0.19685039370078741" top="1.1811023622047245" bottom="0.15748031496062992" header="0.31496062992125984" footer="0.31496062992125984"/>
  <pageSetup paperSize="9" scale="90" orientation="landscape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opLeftCell="A121" workbookViewId="0">
      <selection activeCell="J163" sqref="J163"/>
    </sheetView>
  </sheetViews>
  <sheetFormatPr defaultRowHeight="15" x14ac:dyDescent="0.25"/>
  <cols>
    <col min="1" max="1" width="3.5703125" customWidth="1"/>
    <col min="2" max="2" width="18.28515625" customWidth="1"/>
    <col min="3" max="3" width="6" customWidth="1"/>
    <col min="4" max="15" width="10.140625" bestFit="1" customWidth="1"/>
  </cols>
  <sheetData>
    <row r="1" spans="1:16" x14ac:dyDescent="0.25">
      <c r="A1" s="122" t="s">
        <v>0</v>
      </c>
      <c r="B1" s="113" t="s">
        <v>1</v>
      </c>
      <c r="C1" s="115" t="s">
        <v>69</v>
      </c>
      <c r="D1" s="117" t="s">
        <v>99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  <c r="P1" s="120" t="s">
        <v>10</v>
      </c>
    </row>
    <row r="2" spans="1:16" x14ac:dyDescent="0.25">
      <c r="A2" s="123"/>
      <c r="B2" s="114"/>
      <c r="C2" s="116"/>
      <c r="D2" s="24" t="s">
        <v>71</v>
      </c>
      <c r="E2" s="24" t="s">
        <v>70</v>
      </c>
      <c r="F2" s="24" t="s">
        <v>72</v>
      </c>
      <c r="G2" s="24" t="s">
        <v>73</v>
      </c>
      <c r="H2" s="24" t="s">
        <v>74</v>
      </c>
      <c r="I2" s="24" t="s">
        <v>75</v>
      </c>
      <c r="J2" s="24" t="s">
        <v>76</v>
      </c>
      <c r="K2" s="24" t="s">
        <v>77</v>
      </c>
      <c r="L2" s="24" t="s">
        <v>78</v>
      </c>
      <c r="M2" s="24" t="s">
        <v>79</v>
      </c>
      <c r="N2" s="24" t="s">
        <v>81</v>
      </c>
      <c r="O2" s="24" t="s">
        <v>80</v>
      </c>
      <c r="P2" s="121"/>
    </row>
    <row r="3" spans="1:16" x14ac:dyDescent="0.25">
      <c r="A3" s="31"/>
      <c r="B3" s="106" t="s">
        <v>95</v>
      </c>
      <c r="C3" s="113">
        <v>2</v>
      </c>
      <c r="D3" s="4"/>
      <c r="E3" s="4"/>
      <c r="F3" s="4"/>
      <c r="G3" s="27">
        <v>42473</v>
      </c>
      <c r="H3" s="4"/>
      <c r="I3" s="27"/>
      <c r="J3" s="27"/>
      <c r="K3" s="27"/>
      <c r="L3" s="27">
        <v>42618</v>
      </c>
      <c r="M3" s="4"/>
      <c r="N3" s="27"/>
      <c r="O3" s="4"/>
      <c r="P3" s="4"/>
    </row>
    <row r="4" spans="1:16" x14ac:dyDescent="0.25">
      <c r="A4" s="31"/>
      <c r="B4" s="107"/>
      <c r="C4" s="114"/>
      <c r="D4" s="4"/>
      <c r="E4" s="4"/>
      <c r="F4" s="4"/>
      <c r="G4" s="4">
        <v>50</v>
      </c>
      <c r="H4" s="4"/>
      <c r="I4" s="4"/>
      <c r="J4" s="4"/>
      <c r="K4" s="4"/>
      <c r="L4" s="4">
        <v>20</v>
      </c>
      <c r="M4" s="4"/>
      <c r="N4" s="4"/>
      <c r="O4" s="4"/>
      <c r="P4" s="4">
        <f>SUM(D4:O4)</f>
        <v>70</v>
      </c>
    </row>
    <row r="5" spans="1:16" x14ac:dyDescent="0.25">
      <c r="A5" s="102">
        <v>1</v>
      </c>
      <c r="B5" s="95" t="s">
        <v>9</v>
      </c>
      <c r="C5" s="102">
        <v>3</v>
      </c>
      <c r="D5" s="4"/>
      <c r="E5" s="4"/>
      <c r="F5" s="4"/>
      <c r="G5" s="27"/>
      <c r="H5" s="27"/>
      <c r="I5" s="27"/>
      <c r="J5" s="27"/>
      <c r="K5" s="27"/>
      <c r="L5" s="27"/>
      <c r="M5" s="4"/>
      <c r="N5" s="4"/>
      <c r="O5" s="4"/>
      <c r="P5" s="4"/>
    </row>
    <row r="6" spans="1:16" x14ac:dyDescent="0.25">
      <c r="A6" s="103"/>
      <c r="B6" s="96"/>
      <c r="C6" s="103"/>
      <c r="D6" s="23"/>
      <c r="E6" s="23"/>
      <c r="F6" s="23"/>
      <c r="G6" s="23"/>
      <c r="H6" s="4"/>
      <c r="I6" s="4"/>
      <c r="J6" s="4"/>
      <c r="K6" s="4"/>
      <c r="L6" s="4"/>
      <c r="M6" s="4"/>
      <c r="N6" s="4"/>
      <c r="O6" s="4"/>
      <c r="P6" s="4">
        <f>SUM(D6:O6)</f>
        <v>0</v>
      </c>
    </row>
    <row r="7" spans="1:16" x14ac:dyDescent="0.25">
      <c r="A7" s="102">
        <v>2</v>
      </c>
      <c r="B7" s="95" t="s">
        <v>11</v>
      </c>
      <c r="C7" s="102">
        <v>4</v>
      </c>
      <c r="D7" s="4"/>
      <c r="E7" s="4"/>
      <c r="F7" s="4"/>
      <c r="G7" s="27"/>
      <c r="H7" s="27"/>
      <c r="I7" s="27">
        <v>42540</v>
      </c>
      <c r="J7" s="27">
        <v>42581</v>
      </c>
      <c r="K7" s="27"/>
      <c r="L7" s="27"/>
      <c r="M7" s="4"/>
      <c r="N7" s="4"/>
      <c r="O7" s="4"/>
      <c r="P7" s="4"/>
    </row>
    <row r="8" spans="1:16" x14ac:dyDescent="0.25">
      <c r="A8" s="103"/>
      <c r="B8" s="96"/>
      <c r="C8" s="103"/>
      <c r="D8" s="4"/>
      <c r="E8" s="4"/>
      <c r="F8" s="4"/>
      <c r="G8" s="4"/>
      <c r="H8" s="4"/>
      <c r="I8" s="4">
        <v>12</v>
      </c>
      <c r="J8" s="4">
        <v>18</v>
      </c>
      <c r="K8" s="4"/>
      <c r="L8" s="4"/>
      <c r="M8" s="4"/>
      <c r="N8" s="4"/>
      <c r="O8" s="4"/>
      <c r="P8" s="4">
        <f>SUM(D8:O8)</f>
        <v>30</v>
      </c>
    </row>
    <row r="9" spans="1:16" x14ac:dyDescent="0.25">
      <c r="A9" s="102">
        <v>3</v>
      </c>
      <c r="B9" s="124" t="s">
        <v>52</v>
      </c>
      <c r="C9" s="102">
        <v>5</v>
      </c>
      <c r="D9" s="4"/>
      <c r="E9" s="4"/>
      <c r="F9" s="4"/>
      <c r="G9" s="27"/>
      <c r="H9" s="4"/>
      <c r="I9" s="27"/>
      <c r="J9" s="27">
        <v>42568</v>
      </c>
      <c r="K9" s="27">
        <v>42588</v>
      </c>
      <c r="L9" s="27"/>
      <c r="M9" s="4"/>
      <c r="N9" s="4"/>
      <c r="O9" s="4"/>
      <c r="P9" s="4"/>
    </row>
    <row r="10" spans="1:16" x14ac:dyDescent="0.25">
      <c r="A10" s="103"/>
      <c r="B10" s="125"/>
      <c r="C10" s="103"/>
      <c r="D10" s="4"/>
      <c r="E10" s="4"/>
      <c r="F10" s="4"/>
      <c r="G10" s="4"/>
      <c r="H10" s="4"/>
      <c r="I10" s="4"/>
      <c r="J10" s="4">
        <v>100</v>
      </c>
      <c r="K10" s="4">
        <v>200</v>
      </c>
      <c r="L10" s="4"/>
      <c r="M10" s="4"/>
      <c r="N10" s="4"/>
      <c r="O10" s="4"/>
      <c r="P10" s="4">
        <f>SUM(D10:O10)</f>
        <v>300</v>
      </c>
    </row>
    <row r="11" spans="1:16" x14ac:dyDescent="0.25">
      <c r="A11" s="102">
        <v>4</v>
      </c>
      <c r="B11" s="95" t="s">
        <v>12</v>
      </c>
      <c r="C11" s="102">
        <v>6</v>
      </c>
      <c r="D11" s="27">
        <v>42384</v>
      </c>
      <c r="E11" s="4"/>
      <c r="F11" s="27"/>
      <c r="G11" s="27"/>
      <c r="H11" s="27">
        <v>42511</v>
      </c>
      <c r="I11" s="27">
        <v>42533</v>
      </c>
      <c r="J11" s="27"/>
      <c r="K11" s="27">
        <v>42588</v>
      </c>
      <c r="L11" s="27"/>
      <c r="M11" s="27"/>
      <c r="N11" s="4"/>
      <c r="O11" s="4"/>
      <c r="P11" s="4"/>
    </row>
    <row r="12" spans="1:16" x14ac:dyDescent="0.25">
      <c r="A12" s="103"/>
      <c r="B12" s="96"/>
      <c r="C12" s="103"/>
      <c r="D12" s="4">
        <v>37</v>
      </c>
      <c r="E12" s="4"/>
      <c r="F12" s="4"/>
      <c r="G12" s="4"/>
      <c r="H12" s="4">
        <v>238</v>
      </c>
      <c r="I12" s="4">
        <v>84</v>
      </c>
      <c r="J12" s="4"/>
      <c r="K12" s="4">
        <v>126</v>
      </c>
      <c r="L12" s="4"/>
      <c r="M12" s="4"/>
      <c r="N12" s="4"/>
      <c r="O12" s="4"/>
      <c r="P12" s="4">
        <f>SUM(D12:O12)</f>
        <v>485</v>
      </c>
    </row>
    <row r="13" spans="1:16" x14ac:dyDescent="0.25">
      <c r="A13" s="102">
        <v>5</v>
      </c>
      <c r="B13" s="95" t="s">
        <v>13</v>
      </c>
      <c r="C13" s="102">
        <v>7</v>
      </c>
      <c r="D13" s="27"/>
      <c r="E13" s="27">
        <v>42402</v>
      </c>
      <c r="F13" s="27">
        <v>42456</v>
      </c>
      <c r="G13" s="27">
        <v>42469</v>
      </c>
      <c r="H13" s="27">
        <v>42500</v>
      </c>
      <c r="I13" s="27"/>
      <c r="J13" s="27">
        <v>42554</v>
      </c>
      <c r="K13" s="27">
        <v>42583</v>
      </c>
      <c r="L13" s="27">
        <v>42624</v>
      </c>
      <c r="M13" s="27">
        <v>42651</v>
      </c>
      <c r="N13" s="27">
        <v>42681</v>
      </c>
      <c r="O13" s="27"/>
      <c r="P13" s="4"/>
    </row>
    <row r="14" spans="1:16" x14ac:dyDescent="0.25">
      <c r="A14" s="103"/>
      <c r="B14" s="96"/>
      <c r="C14" s="103"/>
      <c r="D14" s="4"/>
      <c r="E14" s="4">
        <v>20</v>
      </c>
      <c r="F14" s="4">
        <v>0</v>
      </c>
      <c r="G14" s="4">
        <v>15</v>
      </c>
      <c r="H14" s="4">
        <v>10</v>
      </c>
      <c r="I14" s="4"/>
      <c r="J14" s="4">
        <v>47</v>
      </c>
      <c r="K14" s="4">
        <v>26</v>
      </c>
      <c r="L14" s="4">
        <v>27</v>
      </c>
      <c r="M14" s="4">
        <v>37</v>
      </c>
      <c r="N14" s="4">
        <v>6</v>
      </c>
      <c r="O14" s="4"/>
      <c r="P14" s="4">
        <f>SUM(D14:O14)</f>
        <v>188</v>
      </c>
    </row>
    <row r="15" spans="1:16" x14ac:dyDescent="0.25">
      <c r="A15" s="102">
        <v>6</v>
      </c>
      <c r="B15" s="95" t="s">
        <v>14</v>
      </c>
      <c r="C15" s="102">
        <v>8</v>
      </c>
      <c r="D15" s="27"/>
      <c r="E15" s="27">
        <v>42402</v>
      </c>
      <c r="F15" s="27">
        <v>42456</v>
      </c>
      <c r="G15" s="27">
        <v>42469</v>
      </c>
      <c r="H15" s="27">
        <v>42500</v>
      </c>
      <c r="I15" s="27"/>
      <c r="J15" s="27">
        <v>42554</v>
      </c>
      <c r="K15" s="27">
        <v>42583</v>
      </c>
      <c r="L15" s="27">
        <v>42624</v>
      </c>
      <c r="M15" s="27">
        <v>42651</v>
      </c>
      <c r="N15" s="27">
        <v>42681</v>
      </c>
      <c r="O15" s="27"/>
      <c r="P15" s="4"/>
    </row>
    <row r="16" spans="1:16" x14ac:dyDescent="0.25">
      <c r="A16" s="103"/>
      <c r="B16" s="96"/>
      <c r="C16" s="103"/>
      <c r="D16" s="4"/>
      <c r="E16" s="4">
        <v>80</v>
      </c>
      <c r="F16" s="4">
        <v>92</v>
      </c>
      <c r="G16" s="4">
        <v>117</v>
      </c>
      <c r="H16" s="4">
        <v>100</v>
      </c>
      <c r="I16" s="4"/>
      <c r="J16" s="4">
        <v>166</v>
      </c>
      <c r="K16" s="4">
        <v>79</v>
      </c>
      <c r="L16" s="4">
        <v>88</v>
      </c>
      <c r="M16" s="4">
        <v>112</v>
      </c>
      <c r="N16" s="4">
        <v>13</v>
      </c>
      <c r="O16" s="4"/>
      <c r="P16" s="4">
        <f>SUM(D16:O16)</f>
        <v>847</v>
      </c>
    </row>
    <row r="17" spans="1:16" x14ac:dyDescent="0.25">
      <c r="A17" s="102">
        <v>7</v>
      </c>
      <c r="B17" s="95" t="s">
        <v>15</v>
      </c>
      <c r="C17" s="102">
        <v>11</v>
      </c>
      <c r="D17" s="4"/>
      <c r="E17" s="4"/>
      <c r="F17" s="27"/>
      <c r="G17" s="27"/>
      <c r="H17" s="27">
        <v>42518</v>
      </c>
      <c r="I17" s="27"/>
      <c r="J17" s="4"/>
      <c r="K17" s="27">
        <v>42610</v>
      </c>
      <c r="L17" s="27"/>
      <c r="M17" s="27">
        <v>42651</v>
      </c>
      <c r="N17" s="27"/>
      <c r="O17" s="27"/>
      <c r="P17" s="4"/>
    </row>
    <row r="18" spans="1:16" x14ac:dyDescent="0.25">
      <c r="A18" s="103"/>
      <c r="B18" s="96"/>
      <c r="C18" s="103"/>
      <c r="D18" s="4"/>
      <c r="E18" s="4"/>
      <c r="F18" s="4"/>
      <c r="G18" s="4"/>
      <c r="H18" s="4">
        <v>50</v>
      </c>
      <c r="I18" s="4"/>
      <c r="J18" s="4"/>
      <c r="K18" s="4">
        <v>50</v>
      </c>
      <c r="L18" s="4"/>
      <c r="M18" s="4">
        <v>84</v>
      </c>
      <c r="N18" s="4"/>
      <c r="O18" s="4"/>
      <c r="P18" s="4">
        <f>SUM(D18:O18)</f>
        <v>184</v>
      </c>
    </row>
    <row r="19" spans="1:16" x14ac:dyDescent="0.25">
      <c r="A19" s="102">
        <v>8</v>
      </c>
      <c r="B19" s="95" t="s">
        <v>16</v>
      </c>
      <c r="C19" s="110">
        <v>13</v>
      </c>
      <c r="D19" s="4"/>
      <c r="E19" s="4"/>
      <c r="F19" s="4"/>
      <c r="G19" s="27">
        <v>42473</v>
      </c>
      <c r="H19" s="27"/>
      <c r="I19" s="27">
        <v>42539</v>
      </c>
      <c r="J19" s="4"/>
      <c r="K19" s="27"/>
      <c r="L19" s="27"/>
      <c r="M19" s="27"/>
      <c r="N19" s="4"/>
      <c r="O19" s="4"/>
      <c r="P19" s="4"/>
    </row>
    <row r="20" spans="1:16" x14ac:dyDescent="0.25">
      <c r="A20" s="103"/>
      <c r="B20" s="96"/>
      <c r="C20" s="110"/>
      <c r="D20" s="4"/>
      <c r="E20" s="4"/>
      <c r="F20" s="4"/>
      <c r="G20" s="4">
        <v>100</v>
      </c>
      <c r="H20" s="27"/>
      <c r="I20" s="4">
        <v>280</v>
      </c>
      <c r="J20" s="4"/>
      <c r="K20" s="4"/>
      <c r="L20" s="4"/>
      <c r="M20" s="4"/>
      <c r="N20" s="4"/>
      <c r="O20" s="4"/>
      <c r="P20" s="4">
        <f>SUM(D20:O20)</f>
        <v>380</v>
      </c>
    </row>
    <row r="21" spans="1:16" x14ac:dyDescent="0.25">
      <c r="A21" s="102">
        <v>9</v>
      </c>
      <c r="B21" s="95" t="s">
        <v>17</v>
      </c>
      <c r="C21" s="102">
        <v>14</v>
      </c>
      <c r="D21" s="4"/>
      <c r="E21" s="4"/>
      <c r="F21" s="4"/>
      <c r="G21" s="27"/>
      <c r="H21" s="27">
        <v>42505</v>
      </c>
      <c r="I21" s="27">
        <v>42546</v>
      </c>
      <c r="J21" s="27"/>
      <c r="K21" s="27">
        <v>42596</v>
      </c>
      <c r="L21" s="27"/>
      <c r="M21" s="4"/>
      <c r="N21" s="4"/>
      <c r="O21" s="27"/>
      <c r="P21" s="4"/>
    </row>
    <row r="22" spans="1:16" x14ac:dyDescent="0.25">
      <c r="A22" s="103"/>
      <c r="B22" s="96"/>
      <c r="C22" s="103"/>
      <c r="D22" s="4"/>
      <c r="E22" s="4"/>
      <c r="F22" s="4"/>
      <c r="G22" s="4"/>
      <c r="H22" s="4">
        <v>20</v>
      </c>
      <c r="I22" s="4">
        <v>150</v>
      </c>
      <c r="J22" s="4"/>
      <c r="K22" s="4">
        <v>53</v>
      </c>
      <c r="L22" s="4"/>
      <c r="M22" s="4"/>
      <c r="N22" s="4"/>
      <c r="O22" s="4"/>
      <c r="P22" s="4">
        <f>SUM(D22:O22)</f>
        <v>223</v>
      </c>
    </row>
    <row r="23" spans="1:16" x14ac:dyDescent="0.25">
      <c r="A23" s="102">
        <v>10</v>
      </c>
      <c r="B23" s="95" t="s">
        <v>18</v>
      </c>
      <c r="C23" s="102">
        <v>16</v>
      </c>
      <c r="D23" s="4"/>
      <c r="E23" s="4"/>
      <c r="F23" s="4"/>
      <c r="G23" s="4"/>
      <c r="H23" s="27"/>
      <c r="I23" s="27"/>
      <c r="J23" s="4"/>
      <c r="K23" s="27"/>
      <c r="L23" s="4"/>
      <c r="M23" s="27"/>
      <c r="N23" s="4"/>
      <c r="O23" s="4"/>
      <c r="P23" s="4"/>
    </row>
    <row r="24" spans="1:16" x14ac:dyDescent="0.25">
      <c r="A24" s="103"/>
      <c r="B24" s="96"/>
      <c r="C24" s="10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>SUM(D24:O24)</f>
        <v>0</v>
      </c>
    </row>
    <row r="25" spans="1:16" x14ac:dyDescent="0.25">
      <c r="A25" s="102">
        <v>11</v>
      </c>
      <c r="B25" s="95" t="s">
        <v>62</v>
      </c>
      <c r="C25" s="102">
        <v>17</v>
      </c>
      <c r="D25" s="4"/>
      <c r="E25" s="4"/>
      <c r="F25" s="27">
        <v>42456</v>
      </c>
      <c r="G25" s="27"/>
      <c r="H25" s="27"/>
      <c r="I25" s="27">
        <v>42543</v>
      </c>
      <c r="J25" s="27"/>
      <c r="K25" s="27"/>
      <c r="L25" s="27"/>
      <c r="M25" s="27">
        <v>42653</v>
      </c>
      <c r="N25" s="4"/>
      <c r="O25" s="4"/>
      <c r="P25" s="4"/>
    </row>
    <row r="26" spans="1:16" x14ac:dyDescent="0.25">
      <c r="A26" s="103"/>
      <c r="B26" s="96"/>
      <c r="C26" s="103"/>
      <c r="D26" s="4"/>
      <c r="E26" s="4"/>
      <c r="F26" s="4">
        <v>78</v>
      </c>
      <c r="G26" s="4"/>
      <c r="H26" s="4"/>
      <c r="I26" s="4">
        <v>160</v>
      </c>
      <c r="J26" s="4"/>
      <c r="K26" s="4"/>
      <c r="L26" s="4"/>
      <c r="M26" s="4">
        <v>143</v>
      </c>
      <c r="N26" s="4"/>
      <c r="O26" s="4"/>
      <c r="P26" s="4">
        <f>SUM(D26:O26)</f>
        <v>381</v>
      </c>
    </row>
    <row r="27" spans="1:16" x14ac:dyDescent="0.25">
      <c r="A27" s="102">
        <v>12</v>
      </c>
      <c r="B27" s="95" t="s">
        <v>54</v>
      </c>
      <c r="C27" s="102">
        <v>19</v>
      </c>
      <c r="D27" s="4"/>
      <c r="E27" s="4"/>
      <c r="F27" s="27"/>
      <c r="G27" s="4"/>
      <c r="H27" s="27">
        <v>42504</v>
      </c>
      <c r="I27" s="4"/>
      <c r="J27" s="27"/>
      <c r="K27" s="27">
        <v>42588</v>
      </c>
      <c r="L27" s="27"/>
      <c r="M27" s="27">
        <v>42651</v>
      </c>
      <c r="N27" s="27"/>
      <c r="O27" s="4"/>
      <c r="P27" s="4"/>
    </row>
    <row r="28" spans="1:16" x14ac:dyDescent="0.25">
      <c r="A28" s="103"/>
      <c r="B28" s="96"/>
      <c r="C28" s="103"/>
      <c r="D28" s="4"/>
      <c r="E28" s="4"/>
      <c r="F28" s="4"/>
      <c r="G28" s="4"/>
      <c r="H28" s="4">
        <v>50</v>
      </c>
      <c r="I28" s="4"/>
      <c r="J28" s="4"/>
      <c r="K28" s="4">
        <v>50</v>
      </c>
      <c r="L28" s="4"/>
      <c r="M28" s="4">
        <v>100</v>
      </c>
      <c r="N28" s="4"/>
      <c r="O28" s="4"/>
      <c r="P28" s="4">
        <f>SUM(D28:O28)</f>
        <v>200</v>
      </c>
    </row>
    <row r="29" spans="1:16" x14ac:dyDescent="0.25">
      <c r="A29" s="102">
        <v>13</v>
      </c>
      <c r="B29" s="95" t="s">
        <v>53</v>
      </c>
      <c r="C29" s="102">
        <v>19</v>
      </c>
      <c r="D29" s="4"/>
      <c r="E29" s="4"/>
      <c r="F29" s="27">
        <v>42456</v>
      </c>
      <c r="G29" s="27">
        <v>42476</v>
      </c>
      <c r="H29" s="27">
        <v>42504</v>
      </c>
      <c r="I29" s="4"/>
      <c r="J29" s="27">
        <v>42623</v>
      </c>
      <c r="K29" s="27"/>
      <c r="L29" s="27"/>
      <c r="M29" s="27">
        <v>42651</v>
      </c>
      <c r="N29" s="27"/>
      <c r="O29" s="4"/>
      <c r="P29" s="4"/>
    </row>
    <row r="30" spans="1:16" x14ac:dyDescent="0.25">
      <c r="A30" s="103"/>
      <c r="B30" s="96"/>
      <c r="C30" s="103"/>
      <c r="D30" s="4"/>
      <c r="E30" s="4"/>
      <c r="F30" s="4">
        <v>202</v>
      </c>
      <c r="G30" s="4">
        <v>200</v>
      </c>
      <c r="H30" s="4">
        <v>50</v>
      </c>
      <c r="I30" s="4"/>
      <c r="J30" s="4">
        <v>50</v>
      </c>
      <c r="K30" s="4"/>
      <c r="L30" s="4"/>
      <c r="M30" s="4">
        <v>200</v>
      </c>
      <c r="N30" s="4"/>
      <c r="O30" s="4"/>
      <c r="P30" s="4">
        <f>SUM(D30:O30)</f>
        <v>702</v>
      </c>
    </row>
    <row r="31" spans="1:16" x14ac:dyDescent="0.25">
      <c r="A31" s="102">
        <v>14</v>
      </c>
      <c r="B31" s="95" t="s">
        <v>19</v>
      </c>
      <c r="C31" s="102">
        <v>22</v>
      </c>
      <c r="D31" s="4"/>
      <c r="E31" s="4"/>
      <c r="F31" s="4"/>
      <c r="G31" s="27"/>
      <c r="H31" s="4"/>
      <c r="I31" s="27">
        <v>42547</v>
      </c>
      <c r="J31" s="27"/>
      <c r="K31" s="27">
        <v>42603</v>
      </c>
      <c r="L31" s="4"/>
      <c r="M31" s="27"/>
      <c r="N31" s="4"/>
      <c r="O31" s="4"/>
      <c r="P31" s="4"/>
    </row>
    <row r="32" spans="1:16" x14ac:dyDescent="0.25">
      <c r="A32" s="103"/>
      <c r="B32" s="96"/>
      <c r="C32" s="103"/>
      <c r="D32" s="4"/>
      <c r="E32" s="4"/>
      <c r="F32" s="4"/>
      <c r="G32" s="4"/>
      <c r="H32" s="4"/>
      <c r="I32" s="4">
        <v>51</v>
      </c>
      <c r="J32" s="4"/>
      <c r="K32" s="4">
        <v>36</v>
      </c>
      <c r="L32" s="4"/>
      <c r="M32" s="4"/>
      <c r="N32" s="4"/>
      <c r="O32" s="4"/>
      <c r="P32" s="4">
        <f>SUM(D32:O32)</f>
        <v>87</v>
      </c>
    </row>
    <row r="33" spans="1:16" x14ac:dyDescent="0.25">
      <c r="A33" s="102">
        <v>15</v>
      </c>
      <c r="B33" s="32" t="s">
        <v>106</v>
      </c>
      <c r="C33" s="102">
        <v>23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103"/>
      <c r="B34" s="32"/>
      <c r="C34" s="10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102">
        <v>16</v>
      </c>
      <c r="B35" s="95" t="s">
        <v>20</v>
      </c>
      <c r="C35" s="102">
        <v>25</v>
      </c>
      <c r="D35" s="4"/>
      <c r="E35" s="4"/>
      <c r="F35" s="4"/>
      <c r="G35" s="27"/>
      <c r="H35" s="4"/>
      <c r="I35" s="27">
        <v>42548</v>
      </c>
      <c r="J35" s="27"/>
      <c r="K35" s="27"/>
      <c r="L35" s="27"/>
      <c r="M35" s="4"/>
      <c r="N35" s="4"/>
      <c r="O35" s="27"/>
      <c r="P35" s="4"/>
    </row>
    <row r="36" spans="1:16" x14ac:dyDescent="0.25">
      <c r="A36" s="103"/>
      <c r="B36" s="96"/>
      <c r="C36" s="103"/>
      <c r="D36" s="4"/>
      <c r="E36" s="4"/>
      <c r="F36" s="4"/>
      <c r="G36" s="4"/>
      <c r="H36" s="4"/>
      <c r="I36" s="4">
        <v>150</v>
      </c>
      <c r="J36" s="4"/>
      <c r="K36" s="4"/>
      <c r="L36" s="4"/>
      <c r="M36" s="4"/>
      <c r="N36" s="4"/>
      <c r="O36" s="4"/>
      <c r="P36" s="4">
        <f>SUM(D36:O36)</f>
        <v>150</v>
      </c>
    </row>
    <row r="37" spans="1:16" x14ac:dyDescent="0.25">
      <c r="A37" s="102">
        <v>17</v>
      </c>
      <c r="B37" s="95" t="s">
        <v>21</v>
      </c>
      <c r="C37" s="102">
        <v>27</v>
      </c>
      <c r="D37" s="4"/>
      <c r="E37" s="4"/>
      <c r="F37" s="4"/>
      <c r="G37" s="27"/>
      <c r="H37" s="4"/>
      <c r="I37" s="27">
        <v>42540</v>
      </c>
      <c r="J37" s="27"/>
      <c r="K37" s="27">
        <v>42595</v>
      </c>
      <c r="L37" s="27"/>
      <c r="M37" s="4"/>
      <c r="N37" s="4"/>
      <c r="O37" s="4"/>
      <c r="P37" s="4"/>
    </row>
    <row r="38" spans="1:16" x14ac:dyDescent="0.25">
      <c r="A38" s="103"/>
      <c r="B38" s="96"/>
      <c r="C38" s="103"/>
      <c r="D38" s="4"/>
      <c r="E38" s="4"/>
      <c r="F38" s="4"/>
      <c r="G38" s="4"/>
      <c r="H38" s="4"/>
      <c r="I38" s="4">
        <v>6</v>
      </c>
      <c r="J38" s="4"/>
      <c r="K38" s="4">
        <v>16</v>
      </c>
      <c r="L38" s="4"/>
      <c r="M38" s="4"/>
      <c r="N38" s="4"/>
      <c r="O38" s="4"/>
      <c r="P38" s="4">
        <f>SUM(D38:O38)</f>
        <v>22</v>
      </c>
    </row>
    <row r="39" spans="1:16" x14ac:dyDescent="0.25">
      <c r="C39" s="22"/>
    </row>
    <row r="40" spans="1:16" x14ac:dyDescent="0.25">
      <c r="A40" s="17"/>
      <c r="C40" s="18"/>
    </row>
    <row r="41" spans="1:16" x14ac:dyDescent="0.25">
      <c r="A41" s="17"/>
      <c r="C41" s="18"/>
    </row>
    <row r="42" spans="1:16" x14ac:dyDescent="0.25">
      <c r="A42" s="111" t="s">
        <v>0</v>
      </c>
      <c r="B42" s="113" t="s">
        <v>1</v>
      </c>
      <c r="C42" s="115" t="s">
        <v>69</v>
      </c>
      <c r="D42" s="117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9"/>
      <c r="P42" s="120" t="s">
        <v>10</v>
      </c>
    </row>
    <row r="43" spans="1:16" x14ac:dyDescent="0.25">
      <c r="A43" s="112"/>
      <c r="B43" s="114"/>
      <c r="C43" s="116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121"/>
    </row>
    <row r="44" spans="1:16" x14ac:dyDescent="0.25">
      <c r="A44" s="102">
        <v>18</v>
      </c>
      <c r="B44" s="95" t="s">
        <v>23</v>
      </c>
      <c r="C44" s="102">
        <v>34</v>
      </c>
      <c r="D44" s="4"/>
      <c r="E44" s="4"/>
      <c r="F44" s="4"/>
      <c r="G44" s="27"/>
      <c r="H44" s="27">
        <v>42518</v>
      </c>
      <c r="I44" s="27">
        <v>42575</v>
      </c>
      <c r="J44" s="27"/>
      <c r="K44" s="27"/>
      <c r="L44" s="27">
        <v>42623</v>
      </c>
      <c r="M44" s="27"/>
      <c r="N44" s="4"/>
      <c r="O44" s="4"/>
      <c r="P44" s="4"/>
    </row>
    <row r="45" spans="1:16" x14ac:dyDescent="0.25">
      <c r="A45" s="103"/>
      <c r="B45" s="96"/>
      <c r="C45" s="103"/>
      <c r="D45" s="4"/>
      <c r="E45" s="4"/>
      <c r="F45" s="4"/>
      <c r="G45" s="4"/>
      <c r="H45" s="4">
        <v>30</v>
      </c>
      <c r="I45" s="4">
        <v>10</v>
      </c>
      <c r="J45" s="4"/>
      <c r="K45" s="4"/>
      <c r="L45" s="4">
        <v>20</v>
      </c>
      <c r="M45" s="4"/>
      <c r="N45" s="4"/>
      <c r="O45" s="4"/>
      <c r="P45" s="4">
        <f>SUM(D45:O45)</f>
        <v>60</v>
      </c>
    </row>
    <row r="46" spans="1:16" x14ac:dyDescent="0.25">
      <c r="A46" s="102">
        <v>19</v>
      </c>
      <c r="B46" s="32" t="s">
        <v>102</v>
      </c>
      <c r="C46" s="102">
        <v>35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103"/>
      <c r="B47" s="32"/>
      <c r="C47" s="10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102">
        <v>20</v>
      </c>
      <c r="B48" s="95" t="s">
        <v>22</v>
      </c>
      <c r="C48" s="102">
        <v>37</v>
      </c>
      <c r="D48" s="4"/>
      <c r="E48" s="4"/>
      <c r="F48" s="27"/>
      <c r="G48" s="27">
        <v>42469</v>
      </c>
      <c r="H48" s="27"/>
      <c r="I48" s="27">
        <v>42581</v>
      </c>
      <c r="J48" s="27"/>
      <c r="K48" s="27">
        <v>42610</v>
      </c>
      <c r="L48" s="27"/>
      <c r="M48" s="27">
        <v>42670</v>
      </c>
      <c r="N48" s="27"/>
      <c r="O48" s="27"/>
      <c r="P48" s="4"/>
    </row>
    <row r="49" spans="1:16" x14ac:dyDescent="0.25">
      <c r="A49" s="103"/>
      <c r="B49" s="96"/>
      <c r="C49" s="103"/>
      <c r="D49" s="4"/>
      <c r="E49" s="4"/>
      <c r="F49" s="4"/>
      <c r="G49" s="4">
        <v>100</v>
      </c>
      <c r="H49" s="4"/>
      <c r="I49" s="4">
        <v>30</v>
      </c>
      <c r="J49" s="4"/>
      <c r="K49" s="4">
        <v>76</v>
      </c>
      <c r="L49" s="4"/>
      <c r="M49" s="4">
        <v>50</v>
      </c>
      <c r="N49" s="4"/>
      <c r="O49" s="4"/>
      <c r="P49" s="4">
        <f>SUM(D49:O49)</f>
        <v>256</v>
      </c>
    </row>
    <row r="50" spans="1:16" x14ac:dyDescent="0.25">
      <c r="A50" s="102">
        <v>21</v>
      </c>
      <c r="B50" s="95" t="s">
        <v>65</v>
      </c>
      <c r="C50" s="102">
        <v>39</v>
      </c>
      <c r="D50" s="4"/>
      <c r="E50" s="4"/>
      <c r="F50" s="4"/>
      <c r="G50" s="27">
        <v>42469</v>
      </c>
      <c r="H50" s="4"/>
      <c r="I50" s="27"/>
      <c r="J50" s="4"/>
      <c r="K50" s="27"/>
      <c r="L50" s="27"/>
      <c r="M50" s="4"/>
      <c r="N50" s="4"/>
      <c r="O50" s="4"/>
      <c r="P50" s="4"/>
    </row>
    <row r="51" spans="1:16" x14ac:dyDescent="0.25">
      <c r="A51" s="103"/>
      <c r="B51" s="96"/>
      <c r="C51" s="103"/>
      <c r="D51" s="4"/>
      <c r="E51" s="4"/>
      <c r="F51" s="4"/>
      <c r="G51" s="4">
        <v>132</v>
      </c>
      <c r="H51" s="4"/>
      <c r="I51" s="4"/>
      <c r="J51" s="4"/>
      <c r="K51" s="4"/>
      <c r="L51" s="4"/>
      <c r="M51" s="4"/>
      <c r="N51" s="4"/>
      <c r="O51" s="4"/>
      <c r="P51" s="4">
        <f>SUM(D51:O51)</f>
        <v>132</v>
      </c>
    </row>
    <row r="52" spans="1:16" x14ac:dyDescent="0.25">
      <c r="A52" s="102">
        <v>22</v>
      </c>
      <c r="B52" s="95" t="s">
        <v>61</v>
      </c>
      <c r="C52" s="102">
        <v>40</v>
      </c>
      <c r="D52" s="4"/>
      <c r="E52" s="4"/>
      <c r="F52" s="4"/>
      <c r="G52" s="27">
        <v>42476</v>
      </c>
      <c r="H52" s="27">
        <v>42511</v>
      </c>
      <c r="I52" s="4"/>
      <c r="J52" s="27"/>
      <c r="K52" s="4"/>
      <c r="L52" s="4"/>
      <c r="M52" s="27">
        <v>42651</v>
      </c>
      <c r="N52" s="4"/>
      <c r="O52" s="27"/>
      <c r="P52" s="4"/>
    </row>
    <row r="53" spans="1:16" x14ac:dyDescent="0.25">
      <c r="A53" s="103"/>
      <c r="B53" s="96"/>
      <c r="C53" s="103"/>
      <c r="D53" s="4"/>
      <c r="E53" s="4"/>
      <c r="F53" s="4"/>
      <c r="G53" s="4">
        <v>110</v>
      </c>
      <c r="H53" s="4">
        <v>69</v>
      </c>
      <c r="I53" s="4"/>
      <c r="J53" s="4"/>
      <c r="K53" s="4"/>
      <c r="L53" s="4"/>
      <c r="M53" s="4">
        <v>270</v>
      </c>
      <c r="N53" s="4"/>
      <c r="O53" s="4"/>
      <c r="P53" s="4">
        <f>SUM(D53:O53)</f>
        <v>449</v>
      </c>
    </row>
    <row r="54" spans="1:16" x14ac:dyDescent="0.25">
      <c r="A54" s="102">
        <v>23</v>
      </c>
      <c r="B54" s="32" t="s">
        <v>103</v>
      </c>
      <c r="C54" s="102">
        <v>41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103"/>
      <c r="B55" s="32"/>
      <c r="C55" s="10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102">
        <v>24</v>
      </c>
      <c r="B56" s="95" t="s">
        <v>24</v>
      </c>
      <c r="C56" s="102">
        <v>42</v>
      </c>
      <c r="D56" s="4"/>
      <c r="E56" s="4"/>
      <c r="F56" s="4"/>
      <c r="G56" s="4"/>
      <c r="H56" s="27">
        <v>42506</v>
      </c>
      <c r="I56" s="27">
        <v>42530</v>
      </c>
      <c r="J56" s="27">
        <v>42573</v>
      </c>
      <c r="K56" s="27"/>
      <c r="L56" s="27">
        <v>42631</v>
      </c>
      <c r="M56" s="27">
        <v>42651</v>
      </c>
      <c r="N56" s="27">
        <v>42684</v>
      </c>
      <c r="O56" s="4"/>
      <c r="P56" s="4"/>
    </row>
    <row r="57" spans="1:16" x14ac:dyDescent="0.25">
      <c r="A57" s="103"/>
      <c r="B57" s="96"/>
      <c r="C57" s="103"/>
      <c r="D57" s="4"/>
      <c r="E57" s="4"/>
      <c r="F57" s="4"/>
      <c r="G57" s="4"/>
      <c r="H57" s="4">
        <v>100</v>
      </c>
      <c r="I57" s="4">
        <v>180</v>
      </c>
      <c r="J57" s="4">
        <v>100</v>
      </c>
      <c r="K57" s="4"/>
      <c r="L57" s="4">
        <v>96</v>
      </c>
      <c r="M57" s="4">
        <v>332</v>
      </c>
      <c r="N57" s="4">
        <v>200</v>
      </c>
      <c r="O57" s="4"/>
      <c r="P57" s="4">
        <f>SUM(D57:O57)</f>
        <v>1008</v>
      </c>
    </row>
    <row r="58" spans="1:16" x14ac:dyDescent="0.25">
      <c r="A58" s="102">
        <v>25</v>
      </c>
      <c r="B58" s="95" t="s">
        <v>25</v>
      </c>
      <c r="C58" s="102">
        <v>43</v>
      </c>
      <c r="D58" s="4"/>
      <c r="E58" s="4"/>
      <c r="F58" s="27"/>
      <c r="G58" s="27">
        <v>42469</v>
      </c>
      <c r="H58" s="27"/>
      <c r="I58" s="4"/>
      <c r="J58" s="27">
        <v>42553</v>
      </c>
      <c r="K58" s="27"/>
      <c r="L58" s="27">
        <v>42622</v>
      </c>
      <c r="M58" s="27"/>
      <c r="N58" s="4"/>
      <c r="O58" s="4"/>
      <c r="P58" s="4"/>
    </row>
    <row r="59" spans="1:16" x14ac:dyDescent="0.25">
      <c r="A59" s="103"/>
      <c r="B59" s="96"/>
      <c r="C59" s="103"/>
      <c r="D59" s="4"/>
      <c r="E59" s="4"/>
      <c r="F59" s="4"/>
      <c r="G59" s="4">
        <v>117</v>
      </c>
      <c r="H59" s="4"/>
      <c r="I59" s="4"/>
      <c r="J59" s="4">
        <v>200</v>
      </c>
      <c r="K59" s="4"/>
      <c r="L59" s="4">
        <v>320</v>
      </c>
      <c r="M59" s="4"/>
      <c r="N59" s="4"/>
      <c r="O59" s="4"/>
      <c r="P59" s="4">
        <f>SUM(D59:O59)</f>
        <v>637</v>
      </c>
    </row>
    <row r="60" spans="1:16" x14ac:dyDescent="0.25">
      <c r="A60" s="102">
        <v>26</v>
      </c>
      <c r="B60" s="95" t="s">
        <v>26</v>
      </c>
      <c r="C60" s="102">
        <v>44</v>
      </c>
      <c r="D60" s="27"/>
      <c r="E60" s="4"/>
      <c r="F60" s="27">
        <v>42432</v>
      </c>
      <c r="G60" s="27">
        <v>42477</v>
      </c>
      <c r="H60" s="27"/>
      <c r="I60" s="27">
        <v>42547</v>
      </c>
      <c r="J60" s="27">
        <v>42581</v>
      </c>
      <c r="K60" s="27">
        <v>42603</v>
      </c>
      <c r="L60" s="27"/>
      <c r="M60" s="27">
        <v>42651</v>
      </c>
      <c r="N60" s="27">
        <v>42681</v>
      </c>
      <c r="O60" s="4"/>
      <c r="P60" s="4"/>
    </row>
    <row r="61" spans="1:16" x14ac:dyDescent="0.25">
      <c r="A61" s="103"/>
      <c r="B61" s="96"/>
      <c r="C61" s="103"/>
      <c r="D61" s="4"/>
      <c r="E61" s="4"/>
      <c r="F61" s="4">
        <v>50</v>
      </c>
      <c r="G61" s="4">
        <v>75</v>
      </c>
      <c r="H61" s="4"/>
      <c r="I61" s="4">
        <v>50</v>
      </c>
      <c r="J61" s="4">
        <v>50</v>
      </c>
      <c r="K61" s="4">
        <v>50</v>
      </c>
      <c r="L61" s="4"/>
      <c r="M61" s="4">
        <v>100</v>
      </c>
      <c r="N61" s="4">
        <v>150</v>
      </c>
      <c r="O61" s="4"/>
      <c r="P61" s="4">
        <f>SUM(D61:O61)</f>
        <v>525</v>
      </c>
    </row>
    <row r="62" spans="1:16" x14ac:dyDescent="0.25">
      <c r="A62" s="102">
        <v>27</v>
      </c>
      <c r="B62" s="95" t="s">
        <v>27</v>
      </c>
      <c r="C62" s="110">
        <v>47</v>
      </c>
      <c r="D62" s="4"/>
      <c r="E62" s="4"/>
      <c r="F62" s="27">
        <v>42447</v>
      </c>
      <c r="G62" s="27">
        <v>42485</v>
      </c>
      <c r="H62" s="27"/>
      <c r="I62" s="27"/>
      <c r="J62" s="27"/>
      <c r="K62" s="27"/>
      <c r="L62" s="27"/>
      <c r="M62" s="4"/>
      <c r="N62" s="27"/>
      <c r="O62" s="27"/>
      <c r="P62" s="4"/>
    </row>
    <row r="63" spans="1:16" x14ac:dyDescent="0.25">
      <c r="A63" s="103"/>
      <c r="B63" s="96"/>
      <c r="C63" s="110"/>
      <c r="D63" s="4"/>
      <c r="E63" s="4"/>
      <c r="F63" s="4">
        <v>50</v>
      </c>
      <c r="G63" s="4">
        <v>50</v>
      </c>
      <c r="H63" s="4"/>
      <c r="I63" s="4"/>
      <c r="J63" s="4"/>
      <c r="K63" s="4"/>
      <c r="L63" s="4"/>
      <c r="M63" s="4"/>
      <c r="N63" s="4"/>
      <c r="O63" s="4"/>
      <c r="P63" s="4">
        <f>SUM(D63:O63)</f>
        <v>100</v>
      </c>
    </row>
    <row r="64" spans="1:16" x14ac:dyDescent="0.25">
      <c r="A64" s="102">
        <v>28</v>
      </c>
      <c r="B64" s="95" t="s">
        <v>28</v>
      </c>
      <c r="C64" s="102">
        <v>50</v>
      </c>
      <c r="D64" s="4"/>
      <c r="E64" s="4"/>
      <c r="F64" s="4"/>
      <c r="G64" s="4"/>
      <c r="H64" s="27"/>
      <c r="I64" s="27">
        <v>42540</v>
      </c>
      <c r="J64" s="27">
        <v>42567</v>
      </c>
      <c r="K64" s="27"/>
      <c r="L64" s="4"/>
      <c r="M64" s="4"/>
      <c r="N64" s="4"/>
      <c r="O64" s="4"/>
      <c r="P64" s="4"/>
    </row>
    <row r="65" spans="1:16" x14ac:dyDescent="0.25">
      <c r="A65" s="103"/>
      <c r="B65" s="96"/>
      <c r="C65" s="103"/>
      <c r="D65" s="4"/>
      <c r="E65" s="4"/>
      <c r="F65" s="4"/>
      <c r="G65" s="4"/>
      <c r="H65" s="4"/>
      <c r="I65" s="4">
        <v>220</v>
      </c>
      <c r="J65" s="4">
        <v>35</v>
      </c>
      <c r="K65" s="4"/>
      <c r="L65" s="4"/>
      <c r="M65" s="4"/>
      <c r="N65" s="4"/>
      <c r="O65" s="4"/>
      <c r="P65" s="4">
        <f>SUM(D65:O65)</f>
        <v>255</v>
      </c>
    </row>
    <row r="66" spans="1:16" x14ac:dyDescent="0.25">
      <c r="A66" s="102">
        <v>29</v>
      </c>
      <c r="B66" s="95" t="s">
        <v>66</v>
      </c>
      <c r="C66" s="102">
        <v>51</v>
      </c>
      <c r="D66" s="27"/>
      <c r="E66" s="27"/>
      <c r="F66" s="27"/>
      <c r="G66" s="27">
        <v>42469</v>
      </c>
      <c r="H66" s="27">
        <v>42511</v>
      </c>
      <c r="I66" s="27"/>
      <c r="J66" s="27">
        <v>42553</v>
      </c>
      <c r="K66" s="27">
        <v>42588</v>
      </c>
      <c r="L66" s="27">
        <v>42616</v>
      </c>
      <c r="M66" s="27">
        <v>42644</v>
      </c>
      <c r="N66" s="27"/>
      <c r="O66" s="27"/>
      <c r="P66" s="4"/>
    </row>
    <row r="67" spans="1:16" x14ac:dyDescent="0.25">
      <c r="A67" s="103"/>
      <c r="B67" s="96"/>
      <c r="C67" s="103"/>
      <c r="D67" s="4"/>
      <c r="E67" s="4"/>
      <c r="F67" s="4"/>
      <c r="G67" s="4">
        <v>10</v>
      </c>
      <c r="H67" s="4">
        <v>59</v>
      </c>
      <c r="I67" s="4"/>
      <c r="J67" s="4">
        <v>150</v>
      </c>
      <c r="K67" s="4">
        <v>51</v>
      </c>
      <c r="L67" s="4">
        <v>50</v>
      </c>
      <c r="M67" s="4">
        <v>90</v>
      </c>
      <c r="N67" s="4"/>
      <c r="O67" s="4"/>
      <c r="P67" s="4">
        <f>SUM(D67:O67)</f>
        <v>410</v>
      </c>
    </row>
    <row r="68" spans="1:16" x14ac:dyDescent="0.25">
      <c r="A68" s="102">
        <v>30</v>
      </c>
      <c r="B68" s="95" t="s">
        <v>101</v>
      </c>
      <c r="C68" s="102">
        <v>52</v>
      </c>
      <c r="D68" s="4"/>
      <c r="E68" s="4"/>
      <c r="F68" s="4"/>
      <c r="G68" s="4"/>
      <c r="H68" s="4"/>
      <c r="I68" s="27">
        <v>42540</v>
      </c>
      <c r="J68" s="4"/>
      <c r="K68" s="4"/>
      <c r="L68" s="27">
        <v>42630</v>
      </c>
      <c r="M68" s="4"/>
      <c r="N68" s="4"/>
      <c r="O68" s="4"/>
      <c r="P68" s="4"/>
    </row>
    <row r="69" spans="1:16" x14ac:dyDescent="0.25">
      <c r="A69" s="103"/>
      <c r="B69" s="96"/>
      <c r="C69" s="103"/>
      <c r="D69" s="4"/>
      <c r="E69" s="4"/>
      <c r="F69" s="4"/>
      <c r="G69" s="4"/>
      <c r="H69" s="4"/>
      <c r="I69" s="4">
        <v>10</v>
      </c>
      <c r="J69" s="4"/>
      <c r="K69" s="4"/>
      <c r="L69" s="4">
        <v>58</v>
      </c>
      <c r="M69" s="4"/>
      <c r="N69" s="4"/>
      <c r="O69" s="4"/>
      <c r="P69" s="4">
        <f>SUM(D69:O69)</f>
        <v>68</v>
      </c>
    </row>
    <row r="70" spans="1:16" x14ac:dyDescent="0.25">
      <c r="A70" s="102">
        <v>32</v>
      </c>
      <c r="B70" s="95" t="s">
        <v>29</v>
      </c>
      <c r="C70" s="102">
        <v>53</v>
      </c>
      <c r="D70" s="4"/>
      <c r="E70" s="4"/>
      <c r="F70" s="27"/>
      <c r="G70" s="27"/>
      <c r="H70" s="4"/>
      <c r="I70" s="27"/>
      <c r="J70" s="27">
        <v>42554</v>
      </c>
      <c r="K70" s="27">
        <v>42610</v>
      </c>
      <c r="L70" s="4"/>
      <c r="M70" s="27"/>
      <c r="N70" s="27"/>
      <c r="O70" s="4"/>
      <c r="P70" s="4"/>
    </row>
    <row r="71" spans="1:16" x14ac:dyDescent="0.25">
      <c r="A71" s="103"/>
      <c r="B71" s="96"/>
      <c r="C71" s="103"/>
      <c r="D71" s="4"/>
      <c r="E71" s="4"/>
      <c r="F71" s="4"/>
      <c r="G71" s="4"/>
      <c r="H71" s="4"/>
      <c r="I71" s="4"/>
      <c r="J71" s="4">
        <v>50</v>
      </c>
      <c r="K71" s="4">
        <v>100</v>
      </c>
      <c r="L71" s="4"/>
      <c r="M71" s="4"/>
      <c r="N71" s="4"/>
      <c r="O71" s="4"/>
      <c r="P71" s="4">
        <f>SUM(D71:O71)</f>
        <v>150</v>
      </c>
    </row>
    <row r="72" spans="1:16" x14ac:dyDescent="0.25">
      <c r="A72" s="102">
        <v>33</v>
      </c>
      <c r="B72" s="14" t="s">
        <v>104</v>
      </c>
      <c r="C72" s="19">
        <v>55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25">
      <c r="A73" s="103"/>
      <c r="B73" s="15"/>
      <c r="C73" s="20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>
        <f>SUM(D73:O73)</f>
        <v>0</v>
      </c>
    </row>
    <row r="74" spans="1:16" x14ac:dyDescent="0.25">
      <c r="A74" s="102">
        <v>34</v>
      </c>
      <c r="B74" s="14" t="s">
        <v>31</v>
      </c>
      <c r="C74" s="19">
        <v>57</v>
      </c>
      <c r="D74" s="4"/>
      <c r="E74" s="4"/>
      <c r="F74" s="4"/>
      <c r="G74" s="27">
        <v>42469</v>
      </c>
      <c r="H74" s="27">
        <v>42511</v>
      </c>
      <c r="I74" s="4"/>
      <c r="J74" s="27"/>
      <c r="K74" s="27">
        <v>42588</v>
      </c>
      <c r="L74" s="4"/>
      <c r="M74" s="27">
        <v>42651</v>
      </c>
      <c r="N74" s="4"/>
      <c r="O74" s="4"/>
      <c r="P74" s="4"/>
    </row>
    <row r="75" spans="1:16" x14ac:dyDescent="0.25">
      <c r="A75" s="103"/>
      <c r="B75" s="15"/>
      <c r="C75" s="20"/>
      <c r="D75" s="4"/>
      <c r="E75" s="4"/>
      <c r="F75" s="4"/>
      <c r="G75" s="4">
        <v>30</v>
      </c>
      <c r="H75" s="4">
        <v>30</v>
      </c>
      <c r="I75" s="4"/>
      <c r="J75" s="4"/>
      <c r="K75" s="4">
        <v>50</v>
      </c>
      <c r="L75" s="4"/>
      <c r="M75" s="4">
        <v>50</v>
      </c>
      <c r="N75" s="4"/>
      <c r="O75" s="4"/>
      <c r="P75" s="4">
        <f>SUM(D75:O75)</f>
        <v>160</v>
      </c>
    </row>
    <row r="76" spans="1:16" x14ac:dyDescent="0.25">
      <c r="A76" s="34">
        <v>35</v>
      </c>
      <c r="B76" s="14" t="s">
        <v>32</v>
      </c>
      <c r="C76" s="19">
        <v>58</v>
      </c>
      <c r="D76" s="4"/>
      <c r="E76" s="4"/>
      <c r="F76" s="4"/>
      <c r="G76" s="27"/>
      <c r="H76" s="4"/>
      <c r="I76" s="27">
        <v>42547</v>
      </c>
      <c r="J76" s="27"/>
      <c r="K76" s="27"/>
      <c r="L76" s="27">
        <v>42624</v>
      </c>
      <c r="M76" s="27"/>
      <c r="N76" s="4"/>
      <c r="O76" s="4"/>
      <c r="P76" s="4"/>
    </row>
    <row r="77" spans="1:16" x14ac:dyDescent="0.25">
      <c r="A77" s="35"/>
      <c r="B77" s="15"/>
      <c r="C77" s="20"/>
      <c r="D77" s="4"/>
      <c r="E77" s="4"/>
      <c r="F77" s="4"/>
      <c r="G77" s="4"/>
      <c r="H77" s="4"/>
      <c r="I77" s="4">
        <v>16</v>
      </c>
      <c r="J77" s="4"/>
      <c r="K77" s="4"/>
      <c r="L77" s="4">
        <v>70</v>
      </c>
      <c r="M77" s="4"/>
      <c r="N77" s="4"/>
      <c r="O77" s="4"/>
      <c r="P77" s="4">
        <f>SUM(D77:O77)</f>
        <v>86</v>
      </c>
    </row>
    <row r="78" spans="1:16" x14ac:dyDescent="0.25">
      <c r="A78" s="102">
        <v>36</v>
      </c>
      <c r="B78" s="32" t="s">
        <v>108</v>
      </c>
      <c r="C78" s="33">
        <v>65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25">
      <c r="A79" s="103"/>
      <c r="B79" s="32"/>
      <c r="C79" s="3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25">
      <c r="A80" s="102">
        <v>37</v>
      </c>
      <c r="B80" s="14" t="s">
        <v>33</v>
      </c>
      <c r="C80" s="19">
        <v>67</v>
      </c>
      <c r="D80" s="4"/>
      <c r="E80" s="4"/>
      <c r="F80" s="27"/>
      <c r="G80" s="27">
        <v>42464</v>
      </c>
      <c r="H80" s="27">
        <v>42505</v>
      </c>
      <c r="I80" s="27">
        <v>42543</v>
      </c>
      <c r="J80" s="27">
        <v>42569</v>
      </c>
      <c r="K80" s="27"/>
      <c r="L80" s="27">
        <v>42632</v>
      </c>
      <c r="M80" s="27">
        <v>42667</v>
      </c>
      <c r="N80" s="4"/>
      <c r="O80" s="4"/>
      <c r="P80" s="4"/>
    </row>
    <row r="81" spans="1:16" x14ac:dyDescent="0.25">
      <c r="A81" s="103"/>
      <c r="B81" s="15"/>
      <c r="C81" s="20"/>
      <c r="D81" s="4"/>
      <c r="E81" s="4"/>
      <c r="F81" s="4"/>
      <c r="G81" s="4">
        <v>100</v>
      </c>
      <c r="H81" s="4">
        <v>150</v>
      </c>
      <c r="I81" s="4">
        <v>100</v>
      </c>
      <c r="J81" s="4">
        <v>100</v>
      </c>
      <c r="K81" s="4"/>
      <c r="L81" s="4">
        <v>150</v>
      </c>
      <c r="M81" s="4">
        <v>150</v>
      </c>
      <c r="N81" s="4"/>
      <c r="O81" s="4"/>
      <c r="P81" s="4">
        <f>SUM(D81:O81)</f>
        <v>750</v>
      </c>
    </row>
    <row r="82" spans="1:16" x14ac:dyDescent="0.25">
      <c r="A82" s="102">
        <v>38</v>
      </c>
      <c r="B82" s="14" t="s">
        <v>34</v>
      </c>
      <c r="C82" s="19">
        <v>70</v>
      </c>
      <c r="D82" s="4"/>
      <c r="E82" s="4"/>
      <c r="F82" s="27"/>
      <c r="G82" s="27"/>
      <c r="H82" s="27"/>
      <c r="I82" s="27"/>
      <c r="J82" s="27"/>
      <c r="K82" s="4"/>
      <c r="L82" s="27"/>
      <c r="M82" s="4"/>
      <c r="N82" s="4"/>
      <c r="O82" s="27"/>
      <c r="P82" s="4"/>
    </row>
    <row r="83" spans="1:16" x14ac:dyDescent="0.25">
      <c r="A83" s="103"/>
      <c r="B83" s="15"/>
      <c r="C83" s="20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>
        <f>SUM(D83:O83)</f>
        <v>0</v>
      </c>
    </row>
    <row r="84" spans="1:16" x14ac:dyDescent="0.25">
      <c r="A84" s="17"/>
      <c r="C84" s="18"/>
    </row>
    <row r="85" spans="1:16" x14ac:dyDescent="0.25">
      <c r="A85" s="17"/>
      <c r="C85" s="18"/>
    </row>
    <row r="86" spans="1:16" x14ac:dyDescent="0.25">
      <c r="A86" s="17"/>
      <c r="C86" s="18"/>
    </row>
    <row r="87" spans="1:16" x14ac:dyDescent="0.25">
      <c r="A87" s="111" t="s">
        <v>0</v>
      </c>
      <c r="B87" s="113" t="s">
        <v>1</v>
      </c>
      <c r="C87" s="115" t="s">
        <v>69</v>
      </c>
      <c r="D87" s="117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9"/>
      <c r="P87" s="120" t="s">
        <v>10</v>
      </c>
    </row>
    <row r="88" spans="1:16" x14ac:dyDescent="0.25">
      <c r="A88" s="112"/>
      <c r="B88" s="114"/>
      <c r="C88" s="116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121"/>
    </row>
    <row r="89" spans="1:16" x14ac:dyDescent="0.25">
      <c r="A89" s="102">
        <v>39</v>
      </c>
      <c r="B89" s="95" t="s">
        <v>35</v>
      </c>
      <c r="C89" s="102">
        <v>71</v>
      </c>
      <c r="D89" s="4"/>
      <c r="E89" s="4"/>
      <c r="F89" s="27"/>
      <c r="G89" s="27"/>
      <c r="H89" s="4"/>
      <c r="I89" s="4"/>
      <c r="J89" s="27"/>
      <c r="K89" s="4"/>
      <c r="L89" s="27"/>
      <c r="M89" s="27"/>
      <c r="N89" s="27">
        <v>42681</v>
      </c>
      <c r="O89" s="27"/>
      <c r="P89" s="4"/>
    </row>
    <row r="90" spans="1:16" x14ac:dyDescent="0.25">
      <c r="A90" s="103"/>
      <c r="B90" s="96"/>
      <c r="C90" s="103"/>
      <c r="D90" s="4"/>
      <c r="E90" s="4"/>
      <c r="F90" s="4"/>
      <c r="G90" s="4"/>
      <c r="H90" s="4"/>
      <c r="I90" s="4"/>
      <c r="J90" s="4"/>
      <c r="K90" s="4"/>
      <c r="L90" s="4"/>
      <c r="M90" s="4"/>
      <c r="N90" s="4">
        <v>200</v>
      </c>
      <c r="O90" s="4"/>
      <c r="P90" s="4">
        <f>SUM(D90:O90)</f>
        <v>200</v>
      </c>
    </row>
    <row r="91" spans="1:16" x14ac:dyDescent="0.25">
      <c r="A91" s="102">
        <v>40</v>
      </c>
      <c r="B91" s="95" t="s">
        <v>36</v>
      </c>
      <c r="C91" s="102">
        <v>74</v>
      </c>
      <c r="D91" s="4"/>
      <c r="E91" s="27">
        <v>42424</v>
      </c>
      <c r="F91" s="4"/>
      <c r="G91" s="4"/>
      <c r="H91" s="27">
        <v>42500</v>
      </c>
      <c r="I91" s="27"/>
      <c r="J91" s="28">
        <v>42561</v>
      </c>
      <c r="K91" s="27"/>
      <c r="L91" s="27">
        <v>42623</v>
      </c>
      <c r="M91" s="27"/>
      <c r="N91" s="4"/>
      <c r="O91" s="4"/>
      <c r="P91" s="4"/>
    </row>
    <row r="92" spans="1:16" x14ac:dyDescent="0.25">
      <c r="A92" s="103"/>
      <c r="B92" s="96"/>
      <c r="C92" s="103"/>
      <c r="D92" s="4"/>
      <c r="E92" s="4">
        <v>300</v>
      </c>
      <c r="F92" s="4"/>
      <c r="G92" s="4"/>
      <c r="H92" s="4">
        <v>100</v>
      </c>
      <c r="I92" s="4"/>
      <c r="J92" s="30">
        <v>109</v>
      </c>
      <c r="K92" s="4"/>
      <c r="L92" s="4">
        <v>150</v>
      </c>
      <c r="M92" s="4"/>
      <c r="N92" s="4"/>
      <c r="O92" s="4"/>
      <c r="P92" s="4">
        <f>SUM(D92:O92)</f>
        <v>659</v>
      </c>
    </row>
    <row r="93" spans="1:16" x14ac:dyDescent="0.25">
      <c r="A93" s="102">
        <v>41</v>
      </c>
      <c r="B93" s="14" t="s">
        <v>37</v>
      </c>
      <c r="C93" s="19">
        <v>75</v>
      </c>
      <c r="D93" s="4"/>
      <c r="E93" s="27">
        <v>42426</v>
      </c>
      <c r="F93" s="27"/>
      <c r="G93" s="4"/>
      <c r="H93" s="27">
        <v>42510</v>
      </c>
      <c r="I93" s="27">
        <v>42570</v>
      </c>
      <c r="J93" s="4"/>
      <c r="K93" s="27"/>
      <c r="L93" s="27">
        <v>42638</v>
      </c>
      <c r="M93" s="27"/>
      <c r="N93" s="4"/>
      <c r="O93" s="4"/>
      <c r="P93" s="4"/>
    </row>
    <row r="94" spans="1:16" x14ac:dyDescent="0.25">
      <c r="A94" s="103"/>
      <c r="B94" s="15"/>
      <c r="C94" s="20"/>
      <c r="D94" s="4"/>
      <c r="E94" s="4">
        <v>50</v>
      </c>
      <c r="F94" s="4"/>
      <c r="G94" s="4"/>
      <c r="H94" s="4">
        <v>100</v>
      </c>
      <c r="I94" s="4">
        <v>50</v>
      </c>
      <c r="J94" s="4"/>
      <c r="K94" s="4"/>
      <c r="L94" s="4">
        <v>100</v>
      </c>
      <c r="M94" s="4"/>
      <c r="N94" s="4"/>
      <c r="O94" s="4"/>
      <c r="P94" s="4">
        <f>SUM(D94:O94)</f>
        <v>300</v>
      </c>
    </row>
    <row r="95" spans="1:16" x14ac:dyDescent="0.25">
      <c r="A95" s="102">
        <v>42</v>
      </c>
      <c r="B95" s="32" t="s">
        <v>105</v>
      </c>
      <c r="C95" s="33">
        <v>76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x14ac:dyDescent="0.25">
      <c r="A96" s="103"/>
      <c r="B96" s="15"/>
      <c r="C96" s="20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5">
      <c r="A97" s="102">
        <v>43</v>
      </c>
      <c r="B97" s="32" t="s">
        <v>107</v>
      </c>
      <c r="C97" s="33">
        <v>77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x14ac:dyDescent="0.25">
      <c r="A98" s="103"/>
      <c r="B98" s="32"/>
      <c r="C98" s="3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x14ac:dyDescent="0.25">
      <c r="A99" s="102">
        <v>44</v>
      </c>
      <c r="B99" s="14" t="s">
        <v>38</v>
      </c>
      <c r="C99" s="19">
        <v>79</v>
      </c>
      <c r="D99" s="4"/>
      <c r="E99" s="4"/>
      <c r="F99" s="4"/>
      <c r="G99" s="27">
        <v>42469</v>
      </c>
      <c r="H99" s="27"/>
      <c r="I99" s="27">
        <v>42525</v>
      </c>
      <c r="J99" s="27"/>
      <c r="K99" s="27">
        <v>42595</v>
      </c>
      <c r="L99" s="27"/>
      <c r="M99" s="27"/>
      <c r="N99" s="27"/>
      <c r="O99" s="4"/>
      <c r="P99" s="4"/>
    </row>
    <row r="100" spans="1:16" x14ac:dyDescent="0.25">
      <c r="A100" s="103"/>
      <c r="B100" s="15"/>
      <c r="C100" s="20"/>
      <c r="D100" s="4"/>
      <c r="E100" s="4"/>
      <c r="F100" s="4"/>
      <c r="G100" s="4">
        <v>125</v>
      </c>
      <c r="H100" s="4"/>
      <c r="I100" s="4">
        <v>100</v>
      </c>
      <c r="J100" s="4"/>
      <c r="K100" s="4">
        <v>80</v>
      </c>
      <c r="L100" s="4"/>
      <c r="M100" s="4"/>
      <c r="N100" s="4"/>
      <c r="O100" s="4"/>
      <c r="P100" s="4">
        <f>SUM(D100:O100)</f>
        <v>305</v>
      </c>
    </row>
    <row r="101" spans="1:16" x14ac:dyDescent="0.25">
      <c r="A101" s="102">
        <v>45</v>
      </c>
      <c r="B101" s="14" t="s">
        <v>39</v>
      </c>
      <c r="C101" s="19">
        <v>80</v>
      </c>
      <c r="D101" s="4"/>
      <c r="E101" s="4"/>
      <c r="F101" s="27">
        <v>42439</v>
      </c>
      <c r="G101" s="27"/>
      <c r="H101" s="27"/>
      <c r="I101" s="27">
        <v>42550</v>
      </c>
      <c r="J101" s="27"/>
      <c r="K101" s="27">
        <v>42590</v>
      </c>
      <c r="L101" s="27">
        <v>42607</v>
      </c>
      <c r="M101" s="27"/>
      <c r="N101" s="4"/>
      <c r="O101" s="4"/>
      <c r="P101" s="4"/>
    </row>
    <row r="102" spans="1:16" x14ac:dyDescent="0.25">
      <c r="A102" s="103"/>
      <c r="B102" s="15"/>
      <c r="C102" s="20"/>
      <c r="D102" s="4"/>
      <c r="E102" s="4"/>
      <c r="F102" s="4">
        <v>100</v>
      </c>
      <c r="G102" s="4"/>
      <c r="H102" s="4"/>
      <c r="I102" s="4">
        <v>100</v>
      </c>
      <c r="J102" s="4"/>
      <c r="K102" s="4">
        <v>100</v>
      </c>
      <c r="L102" s="4">
        <v>100</v>
      </c>
      <c r="M102" s="4"/>
      <c r="N102" s="4"/>
      <c r="O102" s="4"/>
      <c r="P102" s="4">
        <f>SUM(D102:O102)</f>
        <v>400</v>
      </c>
    </row>
    <row r="103" spans="1:16" x14ac:dyDescent="0.25">
      <c r="A103" s="102">
        <v>46</v>
      </c>
      <c r="B103" s="14" t="s">
        <v>40</v>
      </c>
      <c r="C103" s="19">
        <v>81</v>
      </c>
      <c r="D103" s="4"/>
      <c r="E103" s="4"/>
      <c r="F103" s="27"/>
      <c r="G103" s="27">
        <v>42476</v>
      </c>
      <c r="H103" s="27">
        <v>42511</v>
      </c>
      <c r="I103" s="27">
        <v>42547</v>
      </c>
      <c r="J103" s="27">
        <v>42575</v>
      </c>
      <c r="K103" s="27"/>
      <c r="L103" s="27">
        <v>42623</v>
      </c>
      <c r="M103" s="27"/>
      <c r="N103" s="4"/>
      <c r="O103" s="4"/>
      <c r="P103" s="4"/>
    </row>
    <row r="104" spans="1:16" x14ac:dyDescent="0.25">
      <c r="A104" s="103"/>
      <c r="B104" s="15"/>
      <c r="C104" s="20"/>
      <c r="D104" s="4"/>
      <c r="E104" s="4"/>
      <c r="F104" s="4"/>
      <c r="G104" s="4">
        <v>90</v>
      </c>
      <c r="H104" s="4">
        <v>91</v>
      </c>
      <c r="I104" s="4">
        <v>103</v>
      </c>
      <c r="J104" s="4">
        <v>80</v>
      </c>
      <c r="K104" s="4"/>
      <c r="L104" s="4">
        <v>115</v>
      </c>
      <c r="M104" s="4"/>
      <c r="N104" s="4"/>
      <c r="O104" s="4"/>
      <c r="P104" s="4">
        <f>SUM(D104:O104)</f>
        <v>479</v>
      </c>
    </row>
    <row r="105" spans="1:16" x14ac:dyDescent="0.25">
      <c r="A105" s="102">
        <v>47</v>
      </c>
      <c r="B105" s="14" t="s">
        <v>41</v>
      </c>
      <c r="C105" s="19">
        <v>82</v>
      </c>
      <c r="D105" s="4"/>
      <c r="E105" s="4"/>
      <c r="F105" s="4"/>
      <c r="G105" s="4"/>
      <c r="H105" s="27"/>
      <c r="I105" s="27">
        <v>42543</v>
      </c>
      <c r="J105" s="4"/>
      <c r="K105" s="27">
        <v>42604</v>
      </c>
      <c r="L105" s="4"/>
      <c r="M105" s="27">
        <v>42663</v>
      </c>
      <c r="N105" s="4"/>
      <c r="O105" s="27"/>
      <c r="P105" s="4"/>
    </row>
    <row r="106" spans="1:16" x14ac:dyDescent="0.25">
      <c r="A106" s="103"/>
      <c r="B106" s="15"/>
      <c r="C106" s="20"/>
      <c r="D106" s="4"/>
      <c r="E106" s="4"/>
      <c r="F106" s="4"/>
      <c r="G106" s="4"/>
      <c r="H106" s="4"/>
      <c r="I106" s="4">
        <v>50</v>
      </c>
      <c r="J106" s="4"/>
      <c r="K106" s="4">
        <v>267</v>
      </c>
      <c r="L106" s="4"/>
      <c r="M106" s="4">
        <v>150</v>
      </c>
      <c r="N106" s="4"/>
      <c r="O106" s="4"/>
      <c r="P106" s="4">
        <f>SUM(D106:O106)</f>
        <v>467</v>
      </c>
    </row>
    <row r="107" spans="1:16" x14ac:dyDescent="0.25">
      <c r="A107" s="102">
        <v>48</v>
      </c>
      <c r="B107" s="14" t="s">
        <v>42</v>
      </c>
      <c r="C107" s="19">
        <v>83</v>
      </c>
      <c r="D107" s="4"/>
      <c r="E107" s="4"/>
      <c r="F107" s="4"/>
      <c r="G107" s="4"/>
      <c r="H107" s="27"/>
      <c r="I107" s="27">
        <v>42543</v>
      </c>
      <c r="J107" s="4"/>
      <c r="K107" s="27">
        <v>42604</v>
      </c>
      <c r="L107" s="4"/>
      <c r="M107" s="27"/>
      <c r="N107" s="4"/>
      <c r="O107" s="27"/>
      <c r="P107" s="4"/>
    </row>
    <row r="108" spans="1:16" x14ac:dyDescent="0.25">
      <c r="A108" s="103"/>
      <c r="B108" s="15"/>
      <c r="C108" s="20"/>
      <c r="D108" s="4"/>
      <c r="E108" s="4"/>
      <c r="F108" s="4"/>
      <c r="G108" s="4"/>
      <c r="H108" s="4"/>
      <c r="I108" s="4">
        <v>50</v>
      </c>
      <c r="J108" s="4"/>
      <c r="K108" s="4">
        <v>80</v>
      </c>
      <c r="L108" s="4"/>
      <c r="M108" s="4"/>
      <c r="N108" s="4"/>
      <c r="O108" s="4"/>
      <c r="P108" s="4">
        <f>SUM(D108:O108)</f>
        <v>130</v>
      </c>
    </row>
    <row r="109" spans="1:16" x14ac:dyDescent="0.25">
      <c r="A109" s="102">
        <v>49</v>
      </c>
      <c r="B109" s="14" t="s">
        <v>90</v>
      </c>
      <c r="C109" s="23">
        <v>85</v>
      </c>
      <c r="D109" s="4"/>
      <c r="E109" s="4"/>
      <c r="F109" s="4"/>
      <c r="G109" s="4"/>
      <c r="H109" s="27">
        <v>42498</v>
      </c>
      <c r="I109" s="27">
        <v>42547</v>
      </c>
      <c r="J109" s="27">
        <v>42578</v>
      </c>
      <c r="K109" s="27">
        <v>42595</v>
      </c>
      <c r="L109" s="27">
        <v>42617</v>
      </c>
      <c r="M109" s="27"/>
      <c r="N109" s="4"/>
      <c r="O109" s="4"/>
      <c r="P109" s="4"/>
    </row>
    <row r="110" spans="1:16" x14ac:dyDescent="0.25">
      <c r="A110" s="103"/>
      <c r="B110" s="15"/>
      <c r="C110" s="23"/>
      <c r="D110" s="4"/>
      <c r="E110" s="4"/>
      <c r="F110" s="4"/>
      <c r="G110" s="4"/>
      <c r="H110" s="4">
        <v>48</v>
      </c>
      <c r="I110" s="4">
        <v>100</v>
      </c>
      <c r="J110" s="4">
        <v>50</v>
      </c>
      <c r="K110" s="4">
        <v>100</v>
      </c>
      <c r="L110" s="4">
        <v>150</v>
      </c>
      <c r="M110" s="4"/>
      <c r="N110" s="4"/>
      <c r="O110" s="4"/>
      <c r="P110" s="4">
        <f>SUM(D110:O110)</f>
        <v>448</v>
      </c>
    </row>
    <row r="111" spans="1:16" x14ac:dyDescent="0.25">
      <c r="A111" s="102">
        <v>50</v>
      </c>
      <c r="B111" s="14" t="s">
        <v>43</v>
      </c>
      <c r="C111" s="19">
        <v>86</v>
      </c>
      <c r="D111" s="4"/>
      <c r="E111" s="4"/>
      <c r="F111" s="4"/>
      <c r="G111" s="27"/>
      <c r="H111" s="27">
        <v>42505</v>
      </c>
      <c r="I111" s="27">
        <v>42533</v>
      </c>
      <c r="J111" s="27">
        <v>42575</v>
      </c>
      <c r="K111" s="27"/>
      <c r="L111" s="4"/>
      <c r="M111" s="27"/>
      <c r="N111" s="4"/>
      <c r="O111" s="4"/>
      <c r="P111" s="4"/>
    </row>
    <row r="112" spans="1:16" x14ac:dyDescent="0.25">
      <c r="A112" s="103"/>
      <c r="B112" s="15"/>
      <c r="C112" s="20"/>
      <c r="D112" s="4"/>
      <c r="E112" s="4"/>
      <c r="F112" s="4"/>
      <c r="G112" s="4"/>
      <c r="H112" s="4">
        <v>50</v>
      </c>
      <c r="I112" s="4">
        <v>50</v>
      </c>
      <c r="J112" s="4">
        <v>50</v>
      </c>
      <c r="K112" s="4"/>
      <c r="L112" s="4"/>
      <c r="M112" s="4"/>
      <c r="N112" s="4"/>
      <c r="O112" s="4"/>
      <c r="P112" s="4">
        <f>SUM(D112:O112)</f>
        <v>150</v>
      </c>
    </row>
    <row r="113" spans="1:16" x14ac:dyDescent="0.25">
      <c r="A113" s="102">
        <v>51</v>
      </c>
      <c r="B113" s="14" t="s">
        <v>44</v>
      </c>
      <c r="C113" s="19">
        <v>87</v>
      </c>
      <c r="D113" s="4"/>
      <c r="E113" s="4"/>
      <c r="F113" s="4"/>
      <c r="G113" s="4"/>
      <c r="H113" s="4"/>
      <c r="I113" s="4"/>
      <c r="J113" s="4"/>
      <c r="K113" s="27"/>
      <c r="L113" s="4"/>
      <c r="M113" s="27">
        <v>42651</v>
      </c>
      <c r="N113" s="4"/>
      <c r="O113" s="4"/>
      <c r="P113" s="4"/>
    </row>
    <row r="114" spans="1:16" x14ac:dyDescent="0.25">
      <c r="A114" s="103"/>
      <c r="B114" s="15"/>
      <c r="C114" s="20"/>
      <c r="D114" s="4"/>
      <c r="E114" s="4"/>
      <c r="F114" s="4"/>
      <c r="G114" s="4"/>
      <c r="H114" s="4"/>
      <c r="I114" s="4"/>
      <c r="J114" s="4"/>
      <c r="K114" s="4"/>
      <c r="L114" s="4"/>
      <c r="M114" s="4">
        <v>100</v>
      </c>
      <c r="N114" s="4"/>
      <c r="O114" s="4"/>
      <c r="P114" s="4">
        <f>SUM(D114:O114)</f>
        <v>100</v>
      </c>
    </row>
    <row r="115" spans="1:16" x14ac:dyDescent="0.25">
      <c r="A115" s="102">
        <v>52</v>
      </c>
      <c r="B115" s="14" t="s">
        <v>45</v>
      </c>
      <c r="C115" s="19">
        <v>88</v>
      </c>
      <c r="D115" s="4"/>
      <c r="E115" s="4"/>
      <c r="F115" s="4"/>
      <c r="G115" s="4"/>
      <c r="H115" s="27"/>
      <c r="I115" s="4"/>
      <c r="J115" s="4"/>
      <c r="K115" s="4"/>
      <c r="L115" s="4"/>
      <c r="M115" s="4"/>
      <c r="N115" s="4"/>
      <c r="O115" s="4"/>
      <c r="P115" s="4"/>
    </row>
    <row r="116" spans="1:16" x14ac:dyDescent="0.25">
      <c r="A116" s="103"/>
      <c r="B116" s="15"/>
      <c r="C116" s="20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>
        <f>SUM(D116:O116)</f>
        <v>0</v>
      </c>
    </row>
    <row r="117" spans="1:16" x14ac:dyDescent="0.25">
      <c r="A117" s="102">
        <v>53</v>
      </c>
      <c r="B117" s="14" t="s">
        <v>46</v>
      </c>
      <c r="C117" s="19">
        <v>96</v>
      </c>
      <c r="D117" s="4"/>
      <c r="E117" s="4"/>
      <c r="F117" s="27">
        <v>42437</v>
      </c>
      <c r="G117" s="27"/>
      <c r="H117" s="27">
        <v>42518</v>
      </c>
      <c r="I117" s="27"/>
      <c r="J117" s="27">
        <v>42561</v>
      </c>
      <c r="K117" s="27">
        <v>42595</v>
      </c>
      <c r="L117" s="27">
        <v>42623</v>
      </c>
      <c r="M117" s="27">
        <v>42644</v>
      </c>
      <c r="N117" s="27">
        <v>42681</v>
      </c>
      <c r="O117" s="4"/>
      <c r="P117" s="4"/>
    </row>
    <row r="118" spans="1:16" x14ac:dyDescent="0.25">
      <c r="A118" s="103"/>
      <c r="B118" s="15"/>
      <c r="C118" s="20"/>
      <c r="D118" s="4"/>
      <c r="E118" s="4"/>
      <c r="F118" s="4">
        <v>8</v>
      </c>
      <c r="G118" s="4"/>
      <c r="H118" s="4">
        <v>19</v>
      </c>
      <c r="I118" s="4"/>
      <c r="J118" s="4">
        <v>45</v>
      </c>
      <c r="K118" s="4">
        <v>54</v>
      </c>
      <c r="L118" s="4">
        <v>55</v>
      </c>
      <c r="M118" s="4">
        <v>54</v>
      </c>
      <c r="N118" s="4">
        <v>20</v>
      </c>
      <c r="O118" s="4"/>
      <c r="P118" s="4">
        <f>SUM(D118:O118)</f>
        <v>255</v>
      </c>
    </row>
    <row r="119" spans="1:16" x14ac:dyDescent="0.25">
      <c r="A119" s="102">
        <v>54</v>
      </c>
      <c r="B119" s="14" t="s">
        <v>47</v>
      </c>
      <c r="C119" s="19">
        <v>98</v>
      </c>
      <c r="D119" s="4"/>
      <c r="E119" s="4"/>
      <c r="F119" s="4"/>
      <c r="G119" s="27"/>
      <c r="H119" s="27">
        <v>42498</v>
      </c>
      <c r="I119" s="27"/>
      <c r="J119" s="27">
        <v>42567</v>
      </c>
      <c r="K119" s="4"/>
      <c r="L119" s="4"/>
      <c r="M119" s="27"/>
      <c r="N119" s="4"/>
      <c r="O119" s="27"/>
      <c r="P119" s="4"/>
    </row>
    <row r="120" spans="1:16" x14ac:dyDescent="0.25">
      <c r="A120" s="103"/>
      <c r="B120" s="15"/>
      <c r="C120" s="20"/>
      <c r="D120" s="4"/>
      <c r="E120" s="4"/>
      <c r="F120" s="4"/>
      <c r="G120" s="4"/>
      <c r="H120" s="4">
        <v>27</v>
      </c>
      <c r="I120" s="4"/>
      <c r="J120" s="4">
        <v>132</v>
      </c>
      <c r="K120" s="4"/>
      <c r="L120" s="4"/>
      <c r="M120" s="4"/>
      <c r="N120" s="4"/>
      <c r="O120" s="4"/>
      <c r="P120" s="4">
        <f>SUM(D120:O120)</f>
        <v>159</v>
      </c>
    </row>
    <row r="121" spans="1:16" x14ac:dyDescent="0.25">
      <c r="A121" s="102">
        <v>55</v>
      </c>
      <c r="B121" s="106" t="s">
        <v>83</v>
      </c>
      <c r="C121" s="102">
        <v>100</v>
      </c>
      <c r="D121" s="4"/>
      <c r="E121" s="4"/>
      <c r="F121" s="4"/>
      <c r="G121" s="4"/>
      <c r="H121" s="27"/>
      <c r="I121" s="27"/>
      <c r="J121" s="4"/>
      <c r="K121" s="27"/>
      <c r="L121" s="4"/>
      <c r="M121" s="4"/>
      <c r="N121" s="4"/>
      <c r="O121" s="4"/>
      <c r="P121" s="4"/>
    </row>
    <row r="122" spans="1:16" x14ac:dyDescent="0.25">
      <c r="A122" s="103"/>
      <c r="B122" s="107"/>
      <c r="C122" s="10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>
        <f>SUM(D122:O122)</f>
        <v>0</v>
      </c>
    </row>
    <row r="123" spans="1:16" x14ac:dyDescent="0.25">
      <c r="A123" s="102"/>
      <c r="B123" s="106"/>
      <c r="C123" s="113"/>
      <c r="D123" s="4"/>
      <c r="E123" s="4"/>
      <c r="F123" s="4"/>
      <c r="G123" s="27"/>
      <c r="H123" s="4"/>
      <c r="I123" s="27"/>
      <c r="J123" s="27"/>
      <c r="K123" s="27"/>
      <c r="L123" s="4"/>
      <c r="M123" s="4"/>
      <c r="N123" s="27"/>
      <c r="O123" s="4"/>
      <c r="P123" s="4"/>
    </row>
    <row r="124" spans="1:16" x14ac:dyDescent="0.25">
      <c r="A124" s="103"/>
      <c r="B124" s="107"/>
      <c r="C124" s="11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x14ac:dyDescent="0.25">
      <c r="A125" s="17"/>
      <c r="C125" s="18"/>
    </row>
    <row r="126" spans="1:16" x14ac:dyDescent="0.25">
      <c r="A126" s="17"/>
      <c r="C126" s="18"/>
    </row>
    <row r="127" spans="1:16" x14ac:dyDescent="0.25">
      <c r="A127" s="17"/>
      <c r="C127" s="18"/>
    </row>
    <row r="128" spans="1:16" x14ac:dyDescent="0.25">
      <c r="A128" s="111" t="s">
        <v>0</v>
      </c>
      <c r="B128" s="113" t="s">
        <v>1</v>
      </c>
      <c r="C128" s="115" t="s">
        <v>69</v>
      </c>
      <c r="D128" s="117" t="s">
        <v>99</v>
      </c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9"/>
      <c r="P128" s="115" t="s">
        <v>10</v>
      </c>
    </row>
    <row r="129" spans="1:16" x14ac:dyDescent="0.25">
      <c r="A129" s="112"/>
      <c r="B129" s="114"/>
      <c r="C129" s="116"/>
      <c r="D129" s="24" t="s">
        <v>71</v>
      </c>
      <c r="E129" s="24" t="s">
        <v>70</v>
      </c>
      <c r="F129" s="24" t="s">
        <v>72</v>
      </c>
      <c r="G129" s="24" t="s">
        <v>73</v>
      </c>
      <c r="H129" s="24" t="s">
        <v>74</v>
      </c>
      <c r="I129" s="24" t="s">
        <v>75</v>
      </c>
      <c r="J129" s="24" t="s">
        <v>76</v>
      </c>
      <c r="K129" s="24" t="s">
        <v>77</v>
      </c>
      <c r="L129" s="24" t="s">
        <v>78</v>
      </c>
      <c r="M129" s="24" t="s">
        <v>79</v>
      </c>
      <c r="N129" s="24" t="s">
        <v>81</v>
      </c>
      <c r="O129" s="24" t="s">
        <v>80</v>
      </c>
      <c r="P129" s="116"/>
    </row>
    <row r="130" spans="1:16" x14ac:dyDescent="0.25">
      <c r="A130" s="102"/>
      <c r="B130" s="95"/>
      <c r="C130" s="102"/>
      <c r="D130" s="1"/>
      <c r="E130" s="1"/>
      <c r="F130" s="1"/>
      <c r="G130" s="1"/>
      <c r="H130" s="1"/>
      <c r="I130" s="1"/>
      <c r="J130" s="28"/>
      <c r="K130" s="28"/>
      <c r="L130" s="4"/>
      <c r="M130" s="27"/>
      <c r="N130" s="4"/>
      <c r="O130" s="4"/>
      <c r="P130" s="1"/>
    </row>
    <row r="131" spans="1:16" x14ac:dyDescent="0.25">
      <c r="A131" s="103"/>
      <c r="B131" s="96"/>
      <c r="C131" s="103"/>
      <c r="D131" s="1"/>
      <c r="E131" s="1"/>
      <c r="F131" s="1"/>
      <c r="G131" s="1"/>
      <c r="H131" s="1"/>
      <c r="I131" s="1"/>
      <c r="J131" s="30"/>
      <c r="K131" s="4"/>
      <c r="L131" s="4"/>
      <c r="M131" s="4"/>
      <c r="N131" s="4"/>
      <c r="O131" s="4"/>
      <c r="P131" s="1">
        <f>SUM(D131:O131)</f>
        <v>0</v>
      </c>
    </row>
    <row r="132" spans="1:16" x14ac:dyDescent="0.25">
      <c r="A132" s="102"/>
      <c r="B132" s="104"/>
      <c r="C132" s="10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03"/>
      <c r="B133" s="105"/>
      <c r="C133" s="10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>
        <f>SUM(D133:O133)</f>
        <v>0</v>
      </c>
    </row>
    <row r="134" spans="1:16" x14ac:dyDescent="0.25">
      <c r="A134" s="102"/>
      <c r="B134" s="104"/>
      <c r="C134" s="10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03"/>
      <c r="B135" s="105"/>
      <c r="C135" s="10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>
        <f>SUM(D135:O135)</f>
        <v>0</v>
      </c>
    </row>
    <row r="136" spans="1:16" x14ac:dyDescent="0.25">
      <c r="A136" s="102"/>
      <c r="B136" s="104"/>
      <c r="C136" s="10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03"/>
      <c r="B137" s="105"/>
      <c r="C137" s="10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>
        <f>SUM(D137:O137)</f>
        <v>0</v>
      </c>
    </row>
    <row r="138" spans="1:16" x14ac:dyDescent="0.25">
      <c r="A138" s="102"/>
      <c r="B138" s="104"/>
      <c r="C138" s="10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03"/>
      <c r="B139" s="105"/>
      <c r="C139" s="10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>
        <f>SUM(D139:O139)</f>
        <v>0</v>
      </c>
    </row>
    <row r="140" spans="1:16" x14ac:dyDescent="0.25">
      <c r="A140" s="102"/>
      <c r="B140" s="104"/>
      <c r="C140" s="10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03"/>
      <c r="B141" s="105"/>
      <c r="C141" s="10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>
        <f>SUM(D141:O141)</f>
        <v>0</v>
      </c>
    </row>
    <row r="142" spans="1:16" x14ac:dyDescent="0.25">
      <c r="A142" s="102"/>
      <c r="B142" s="104"/>
      <c r="C142" s="10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03"/>
      <c r="B143" s="105"/>
      <c r="C143" s="10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>
        <f>SUM(D143:O143)</f>
        <v>0</v>
      </c>
    </row>
    <row r="144" spans="1:16" x14ac:dyDescent="0.25">
      <c r="A144" s="102"/>
      <c r="B144" s="104"/>
      <c r="C144" s="110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03"/>
      <c r="B145" s="105"/>
      <c r="C145" s="110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>
        <f>SUM(D145:O145)</f>
        <v>0</v>
      </c>
    </row>
    <row r="146" spans="1:16" x14ac:dyDescent="0.25">
      <c r="A146" s="102"/>
      <c r="B146" s="104"/>
      <c r="C146" s="10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03"/>
      <c r="B147" s="105"/>
      <c r="C147" s="10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>
        <f>SUM(D147:O147)</f>
        <v>0</v>
      </c>
    </row>
    <row r="148" spans="1:16" x14ac:dyDescent="0.25">
      <c r="A148" s="102"/>
      <c r="B148" s="104"/>
      <c r="C148" s="10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03"/>
      <c r="B149" s="105"/>
      <c r="C149" s="10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>
        <f>SUM(D149:O149)</f>
        <v>0</v>
      </c>
    </row>
    <row r="150" spans="1:16" x14ac:dyDescent="0.25">
      <c r="A150" s="102"/>
      <c r="B150" s="104"/>
      <c r="C150" s="10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03"/>
      <c r="B151" s="105"/>
      <c r="C151" s="10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>
        <f>SUM(D151:O151)</f>
        <v>0</v>
      </c>
    </row>
    <row r="152" spans="1:16" x14ac:dyDescent="0.25">
      <c r="A152" s="102"/>
      <c r="B152" s="104"/>
      <c r="C152" s="10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03"/>
      <c r="B153" s="105"/>
      <c r="C153" s="10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>
        <f>SUM(D153:O153)</f>
        <v>0</v>
      </c>
    </row>
    <row r="154" spans="1:16" x14ac:dyDescent="0.25">
      <c r="A154" s="102"/>
      <c r="B154" s="104"/>
      <c r="C154" s="10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03"/>
      <c r="B155" s="105"/>
      <c r="C155" s="10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>
        <f>SUM(D155:O155)</f>
        <v>0</v>
      </c>
    </row>
    <row r="156" spans="1:16" x14ac:dyDescent="0.25">
      <c r="A156" s="102"/>
      <c r="B156" s="104"/>
      <c r="C156" s="10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03"/>
      <c r="B157" s="105"/>
      <c r="C157" s="10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>
        <f>SUM(D157:O157)</f>
        <v>0</v>
      </c>
    </row>
    <row r="158" spans="1:16" x14ac:dyDescent="0.25">
      <c r="A158" s="102"/>
      <c r="B158" s="106" t="s">
        <v>84</v>
      </c>
      <c r="C158" s="10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03"/>
      <c r="B159" s="107"/>
      <c r="C159" s="103"/>
      <c r="D159" s="9"/>
      <c r="E159" s="9">
        <f t="shared" ref="E159:F159" si="0">SUM(E158-D158)</f>
        <v>0</v>
      </c>
      <c r="F159" s="9">
        <f t="shared" si="0"/>
        <v>0</v>
      </c>
      <c r="G159" s="9">
        <v>19914</v>
      </c>
      <c r="H159" s="9">
        <v>19921</v>
      </c>
      <c r="I159" s="9">
        <v>20611</v>
      </c>
      <c r="J159" s="9">
        <v>20832</v>
      </c>
      <c r="K159" s="9">
        <v>21088</v>
      </c>
      <c r="L159" s="9">
        <v>21316</v>
      </c>
      <c r="M159" s="9"/>
      <c r="N159" s="9"/>
      <c r="O159" s="9"/>
      <c r="P159" s="9">
        <f>SUM(D159:O159)</f>
        <v>123682</v>
      </c>
    </row>
    <row r="160" spans="1:16" x14ac:dyDescent="0.25">
      <c r="A160" s="102"/>
      <c r="B160" s="108" t="s">
        <v>85</v>
      </c>
      <c r="C160" s="109"/>
      <c r="D160" s="1">
        <f>SUM(D6+D8+D10+D12+D14+D16+D18+D20+D22+D24+D26+D28+D30+D35+D37+D39+D45+D49+D51+D53+D57+D59+D61+D63+D65+D67+D71+D73+D75+D77+D81+D83+D90+D92+D94+D100+D102+D104+D106+D108+D110+D112+D114+D116+D118+D120+D122+D124+D131+D133+D135+D137+D139+D141+D143+D145+D147+D149+D151+D153+D155+D157+D159)</f>
        <v>37</v>
      </c>
      <c r="E160" s="1">
        <f t="shared" ref="E160:J160" si="1">SUM(E6+E8+E10+E12+E14+E16+E18+E20+E22+E24+E26+E28+E30+E32+E36+E38+E45+E49+E51+E53+E57+E59+E61+E63+E65+E67+E71+E73+E75+E77+E81+E83+E90+E92+E94+E100+E102+E104+E106+E108+E110+E112+E114+E116+E118+E120+E122+E124+E131+E133+E135+E137+E139+E141+E143+E145+E147+E149+E151+E153+E155+E157+E159)</f>
        <v>450</v>
      </c>
      <c r="F160" s="1">
        <f t="shared" si="1"/>
        <v>580</v>
      </c>
      <c r="G160" s="1">
        <f t="shared" si="1"/>
        <v>21285</v>
      </c>
      <c r="H160" s="1">
        <f t="shared" si="1"/>
        <v>21312</v>
      </c>
      <c r="I160" s="1">
        <f t="shared" si="1"/>
        <v>22713</v>
      </c>
      <c r="J160" s="1">
        <f t="shared" si="1"/>
        <v>22364</v>
      </c>
      <c r="K160" s="1">
        <f>SUM(K6+K8+K10+K12+K14+K16+K18+K20+K22+K24+K26+K28+K30+K32+K36+K38+K45+K49+K51+K53+K57+K59+K61+K63+K65+K67+K71+K73+K75+K77+K81+K83+K90+K92+K94+K100+K102+K104+K106+K108+K110+K112+K114+K116+K118+K120+K122+K124+K131+K133+K135+K137+K139+K141+K143+K145+K147+K149+K151+K153+K155+K157+K159)</f>
        <v>22732</v>
      </c>
      <c r="L160" s="1">
        <f>SUM(L6+L8+L10+L12+L14+L16+L18+L20+L22+L24+L26+L28+L30+L32+L36+L38+L45+L49+L51+L53+L57+L59+L61+L63+L65+L67+L71+L73+L75+L77+L81+L83+L90+L92+L94+L100+L102+L104+L106+L108+L110+L112+L114+L116+L118+L120+L122+L124+L131+L133+L135+L137+L139+L141+L143+L145+L147+L149+L151+L153+L155+L157+L159)</f>
        <v>22807</v>
      </c>
      <c r="M160" s="1">
        <f>SUM(M6+M8+M10+M12+M14+M16+M18+M20+M22+M24+M26+M28+M30+M32+M36+M38+M45+M49+M51+M53+M57+M59+M61+M63+M65+M67+M71+M73+M75+M77+M81+M83+M90+M92+M94+M100+M102+M104+M106+M108+M110+M112+M114+M116+M118+M120+M122+M124+M131+M133+M135+M137+M139+M141+M143+M145+M147+M149+M151+M153+M155+M157+M159)</f>
        <v>2022</v>
      </c>
      <c r="N160" s="1">
        <f>SUM(N6+N8+N10+N12+N14+N16+N18+N20+N22+N24+N26+N28+N30+N32+N36+N38+N45+N49+N51+N53+N57+N59+N61+N63+N65+N67+N71+N73+N75+N77+N81+N83+N90+N92+N94+N100+N102+N104+N106+N108+N110+N112+N114+N116+N118+N120+N122+N124+N131+N133+N135+N137+N139+N141+N143+N145+N147+N149+N151+N153+N155+N157+N159)</f>
        <v>589</v>
      </c>
      <c r="O160" s="1">
        <f>SUM(O6+O8+O10+O12+O14+O16+O18+O20+O22+O24+O26+O28+O30+O32+O36+O38+O45+O49+O51+O53+O57+O59+O61+O63+O65+O67+O71+O73+O75+O77+O81+O83+O90+O92+O94+O100+O102+O104+O106+O108+O110+O112+O114+O116+O118+O120+O122+O124+O131+O133+O135+O137+O139+O141+O143+O145+O147+O149+O151+O153+O155+O157+O159)</f>
        <v>0</v>
      </c>
      <c r="P160" s="1">
        <f>SUM(D160:O160)</f>
        <v>136891</v>
      </c>
    </row>
    <row r="161" spans="1:16" x14ac:dyDescent="0.25">
      <c r="A161" s="103"/>
      <c r="B161" s="108" t="s">
        <v>86</v>
      </c>
      <c r="C161" s="109"/>
      <c r="D161" s="1">
        <v>181</v>
      </c>
      <c r="E161" s="1">
        <v>229</v>
      </c>
      <c r="F161" s="1">
        <v>474</v>
      </c>
      <c r="G161" s="1">
        <v>54792</v>
      </c>
      <c r="H161" s="1">
        <v>1874</v>
      </c>
      <c r="I161" s="1">
        <v>1874</v>
      </c>
      <c r="J161" s="1">
        <v>3868</v>
      </c>
      <c r="K161" s="1">
        <v>2466</v>
      </c>
      <c r="L161" s="1">
        <v>2850</v>
      </c>
      <c r="M161" s="1">
        <v>2151</v>
      </c>
      <c r="N161" s="1">
        <v>953</v>
      </c>
      <c r="O161" s="1">
        <v>1200</v>
      </c>
      <c r="P161" s="1">
        <f>SUM(D161:O161)</f>
        <v>72912</v>
      </c>
    </row>
    <row r="162" spans="1:16" x14ac:dyDescent="0.25">
      <c r="A162" s="23"/>
      <c r="B162" s="108" t="s">
        <v>50</v>
      </c>
      <c r="C162" s="109"/>
      <c r="D162" s="1">
        <f t="shared" ref="D162:P162" si="2">SUM(D160-D161)</f>
        <v>-144</v>
      </c>
      <c r="E162" s="1">
        <f t="shared" si="2"/>
        <v>221</v>
      </c>
      <c r="F162" s="1">
        <f t="shared" si="2"/>
        <v>106</v>
      </c>
      <c r="G162" s="1">
        <f t="shared" si="2"/>
        <v>-33507</v>
      </c>
      <c r="H162" s="1">
        <f t="shared" si="2"/>
        <v>19438</v>
      </c>
      <c r="I162" s="1">
        <f t="shared" si="2"/>
        <v>20839</v>
      </c>
      <c r="J162" s="1">
        <f t="shared" si="2"/>
        <v>18496</v>
      </c>
      <c r="K162" s="1">
        <f t="shared" si="2"/>
        <v>20266</v>
      </c>
      <c r="L162" s="1">
        <f t="shared" si="2"/>
        <v>19957</v>
      </c>
      <c r="M162" s="1">
        <f t="shared" si="2"/>
        <v>-129</v>
      </c>
      <c r="N162" s="1">
        <f t="shared" si="2"/>
        <v>-364</v>
      </c>
      <c r="O162" s="1">
        <f t="shared" si="2"/>
        <v>-1200</v>
      </c>
      <c r="P162" s="1">
        <f t="shared" si="2"/>
        <v>63979</v>
      </c>
    </row>
    <row r="163" spans="1:16" x14ac:dyDescent="0.25">
      <c r="A163" s="29"/>
      <c r="B163" s="126" t="s">
        <v>100</v>
      </c>
      <c r="C163" s="127"/>
      <c r="D163" s="1"/>
      <c r="E163" s="1"/>
      <c r="F163" s="1"/>
      <c r="G163" s="1"/>
      <c r="H163" s="9"/>
      <c r="I163" s="9"/>
      <c r="J163" s="9"/>
      <c r="K163" s="9"/>
      <c r="L163" s="9"/>
      <c r="M163" s="1"/>
      <c r="N163" s="1"/>
      <c r="O163" s="1"/>
      <c r="P163" s="9">
        <v>1168</v>
      </c>
    </row>
    <row r="164" spans="1:16" x14ac:dyDescent="0.25">
      <c r="A164" s="17"/>
      <c r="C164" s="18"/>
    </row>
    <row r="165" spans="1:16" x14ac:dyDescent="0.25">
      <c r="A165" s="17"/>
      <c r="C165" s="18"/>
    </row>
    <row r="166" spans="1:16" x14ac:dyDescent="0.25">
      <c r="A166" s="17"/>
      <c r="C166" s="18"/>
    </row>
  </sheetData>
  <mergeCells count="193">
    <mergeCell ref="A1:A2"/>
    <mergeCell ref="B1:B2"/>
    <mergeCell ref="C1:C2"/>
    <mergeCell ref="D1:O1"/>
    <mergeCell ref="P1:P2"/>
    <mergeCell ref="A5:A6"/>
    <mergeCell ref="B5:B6"/>
    <mergeCell ref="C5:C6"/>
    <mergeCell ref="A11:A12"/>
    <mergeCell ref="B11:B12"/>
    <mergeCell ref="C11:C12"/>
    <mergeCell ref="B3:B4"/>
    <mergeCell ref="C3:C4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7:A38"/>
    <mergeCell ref="B37:B38"/>
    <mergeCell ref="C37:C38"/>
    <mergeCell ref="A42:A43"/>
    <mergeCell ref="B42:B43"/>
    <mergeCell ref="C42:C43"/>
    <mergeCell ref="A31:A32"/>
    <mergeCell ref="B31:B32"/>
    <mergeCell ref="C31:C32"/>
    <mergeCell ref="A35:A36"/>
    <mergeCell ref="B35:B36"/>
    <mergeCell ref="C35:C36"/>
    <mergeCell ref="C33:C34"/>
    <mergeCell ref="A33:A34"/>
    <mergeCell ref="D42:O42"/>
    <mergeCell ref="P42:P43"/>
    <mergeCell ref="A44:A45"/>
    <mergeCell ref="B44:B45"/>
    <mergeCell ref="C44:C45"/>
    <mergeCell ref="A48:A49"/>
    <mergeCell ref="B48:B49"/>
    <mergeCell ref="C48:C49"/>
    <mergeCell ref="C46:C47"/>
    <mergeCell ref="A46:A47"/>
    <mergeCell ref="A56:A57"/>
    <mergeCell ref="B56:B57"/>
    <mergeCell ref="C56:C57"/>
    <mergeCell ref="A58:A59"/>
    <mergeCell ref="B58:B59"/>
    <mergeCell ref="C58:C59"/>
    <mergeCell ref="A50:A51"/>
    <mergeCell ref="B50:B51"/>
    <mergeCell ref="C50:C51"/>
    <mergeCell ref="A52:A53"/>
    <mergeCell ref="B52:B53"/>
    <mergeCell ref="C52:C53"/>
    <mergeCell ref="C54:C55"/>
    <mergeCell ref="A54:A55"/>
    <mergeCell ref="A64:A65"/>
    <mergeCell ref="B64:B65"/>
    <mergeCell ref="C64:C65"/>
    <mergeCell ref="A66:A67"/>
    <mergeCell ref="B66:B67"/>
    <mergeCell ref="C66:C67"/>
    <mergeCell ref="B68:B69"/>
    <mergeCell ref="C68:C69"/>
    <mergeCell ref="A60:A61"/>
    <mergeCell ref="B60:B61"/>
    <mergeCell ref="C60:C61"/>
    <mergeCell ref="A62:A63"/>
    <mergeCell ref="B62:B63"/>
    <mergeCell ref="C62:C63"/>
    <mergeCell ref="A68:A69"/>
    <mergeCell ref="A80:A81"/>
    <mergeCell ref="A82:A83"/>
    <mergeCell ref="A87:A88"/>
    <mergeCell ref="B87:B88"/>
    <mergeCell ref="C87:C88"/>
    <mergeCell ref="D87:O87"/>
    <mergeCell ref="A70:A71"/>
    <mergeCell ref="B70:B71"/>
    <mergeCell ref="C70:C71"/>
    <mergeCell ref="A72:A73"/>
    <mergeCell ref="A74:A75"/>
    <mergeCell ref="A78:A79"/>
    <mergeCell ref="A93:A94"/>
    <mergeCell ref="A99:A100"/>
    <mergeCell ref="A101:A102"/>
    <mergeCell ref="A103:A104"/>
    <mergeCell ref="A105:A106"/>
    <mergeCell ref="A107:A108"/>
    <mergeCell ref="A95:A96"/>
    <mergeCell ref="A97:A98"/>
    <mergeCell ref="P87:P88"/>
    <mergeCell ref="A89:A90"/>
    <mergeCell ref="B89:B90"/>
    <mergeCell ref="C89:C90"/>
    <mergeCell ref="A91:A92"/>
    <mergeCell ref="B91:B92"/>
    <mergeCell ref="C91:C92"/>
    <mergeCell ref="A121:A122"/>
    <mergeCell ref="B121:B122"/>
    <mergeCell ref="C121:C122"/>
    <mergeCell ref="A123:A124"/>
    <mergeCell ref="B123:B124"/>
    <mergeCell ref="C123:C124"/>
    <mergeCell ref="A109:A110"/>
    <mergeCell ref="A111:A112"/>
    <mergeCell ref="A113:A114"/>
    <mergeCell ref="A115:A116"/>
    <mergeCell ref="A117:A118"/>
    <mergeCell ref="A119:A120"/>
    <mergeCell ref="A134:A135"/>
    <mergeCell ref="B134:B135"/>
    <mergeCell ref="C134:C135"/>
    <mergeCell ref="A128:A129"/>
    <mergeCell ref="B128:B129"/>
    <mergeCell ref="C128:C129"/>
    <mergeCell ref="D128:O128"/>
    <mergeCell ref="P128:P129"/>
    <mergeCell ref="A130:A131"/>
    <mergeCell ref="B130:B131"/>
    <mergeCell ref="C130:C131"/>
    <mergeCell ref="A132:A133"/>
    <mergeCell ref="B132:B133"/>
    <mergeCell ref="C132:C133"/>
    <mergeCell ref="B163:C163"/>
    <mergeCell ref="A156:A157"/>
    <mergeCell ref="B156:B157"/>
    <mergeCell ref="C156:C157"/>
    <mergeCell ref="A158:A159"/>
    <mergeCell ref="B158:B159"/>
    <mergeCell ref="C158:C159"/>
    <mergeCell ref="A152:A153"/>
    <mergeCell ref="B152:B153"/>
    <mergeCell ref="C152:C153"/>
    <mergeCell ref="A154:A155"/>
    <mergeCell ref="B154:B155"/>
    <mergeCell ref="C154:C155"/>
    <mergeCell ref="B162:C162"/>
    <mergeCell ref="A160:A161"/>
    <mergeCell ref="B160:C160"/>
    <mergeCell ref="B161:C161"/>
    <mergeCell ref="A148:A149"/>
    <mergeCell ref="B148:B149"/>
    <mergeCell ref="C148:C149"/>
    <mergeCell ref="A150:A151"/>
    <mergeCell ref="B150:B151"/>
    <mergeCell ref="C150:C151"/>
    <mergeCell ref="A144:A145"/>
    <mergeCell ref="B144:B145"/>
    <mergeCell ref="C144:C145"/>
    <mergeCell ref="A146:A147"/>
    <mergeCell ref="B146:B147"/>
    <mergeCell ref="C146:C147"/>
    <mergeCell ref="A140:A141"/>
    <mergeCell ref="B140:B141"/>
    <mergeCell ref="C140:C141"/>
    <mergeCell ref="A142:A143"/>
    <mergeCell ref="B142:B143"/>
    <mergeCell ref="C142:C143"/>
    <mergeCell ref="A136:A137"/>
    <mergeCell ref="B136:B137"/>
    <mergeCell ref="C136:C137"/>
    <mergeCell ref="A138:A139"/>
    <mergeCell ref="B138:B139"/>
    <mergeCell ref="C138:C139"/>
  </mergeCells>
  <pageMargins left="0.19685039370078741" right="0.19685039370078741" top="1.1811023622047245" bottom="0.15748031496062992" header="0.31496062992125984" footer="0.31496062992125984"/>
  <pageSetup paperSize="9" scale="90" orientation="landscape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topLeftCell="A109" workbookViewId="0">
      <selection activeCell="J124" sqref="J124"/>
    </sheetView>
  </sheetViews>
  <sheetFormatPr defaultRowHeight="15" x14ac:dyDescent="0.25"/>
  <cols>
    <col min="1" max="1" width="3.5703125" customWidth="1"/>
    <col min="2" max="2" width="18.28515625" customWidth="1"/>
    <col min="3" max="3" width="6" customWidth="1"/>
    <col min="4" max="15" width="10.140625" bestFit="1" customWidth="1"/>
  </cols>
  <sheetData>
    <row r="1" spans="1:16" x14ac:dyDescent="0.25">
      <c r="A1" s="122" t="s">
        <v>0</v>
      </c>
      <c r="B1" s="113" t="s">
        <v>1</v>
      </c>
      <c r="C1" s="115" t="s">
        <v>69</v>
      </c>
      <c r="D1" s="117" t="s">
        <v>114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  <c r="P1" s="120" t="s">
        <v>10</v>
      </c>
    </row>
    <row r="2" spans="1:16" x14ac:dyDescent="0.25">
      <c r="A2" s="123"/>
      <c r="B2" s="114"/>
      <c r="C2" s="116"/>
      <c r="D2" s="24" t="s">
        <v>71</v>
      </c>
      <c r="E2" s="24" t="s">
        <v>70</v>
      </c>
      <c r="F2" s="24" t="s">
        <v>72</v>
      </c>
      <c r="G2" s="24" t="s">
        <v>73</v>
      </c>
      <c r="H2" s="24" t="s">
        <v>74</v>
      </c>
      <c r="I2" s="24" t="s">
        <v>75</v>
      </c>
      <c r="J2" s="24" t="s">
        <v>76</v>
      </c>
      <c r="K2" s="24" t="s">
        <v>77</v>
      </c>
      <c r="L2" s="24" t="s">
        <v>78</v>
      </c>
      <c r="M2" s="24" t="s">
        <v>79</v>
      </c>
      <c r="N2" s="24" t="s">
        <v>81</v>
      </c>
      <c r="O2" s="24" t="s">
        <v>80</v>
      </c>
      <c r="P2" s="121"/>
    </row>
    <row r="3" spans="1:16" x14ac:dyDescent="0.25">
      <c r="A3" s="31"/>
      <c r="B3" s="106" t="s">
        <v>95</v>
      </c>
      <c r="C3" s="113">
        <v>2</v>
      </c>
      <c r="D3" s="4"/>
      <c r="E3" s="4"/>
      <c r="F3" s="4"/>
      <c r="G3" s="27">
        <v>42827</v>
      </c>
      <c r="H3" s="4"/>
      <c r="I3" s="27"/>
      <c r="J3" s="27">
        <v>42919</v>
      </c>
      <c r="K3" s="27"/>
      <c r="L3" s="27"/>
      <c r="M3" s="27">
        <v>43016</v>
      </c>
      <c r="N3" s="27">
        <v>43046</v>
      </c>
      <c r="O3" s="4"/>
      <c r="P3" s="4"/>
    </row>
    <row r="4" spans="1:16" x14ac:dyDescent="0.25">
      <c r="A4" s="31"/>
      <c r="B4" s="107"/>
      <c r="C4" s="114"/>
      <c r="D4" s="4"/>
      <c r="E4" s="4"/>
      <c r="F4" s="4"/>
      <c r="G4" s="4">
        <v>50</v>
      </c>
      <c r="H4" s="4"/>
      <c r="I4" s="4"/>
      <c r="J4" s="4">
        <v>51</v>
      </c>
      <c r="K4" s="4"/>
      <c r="L4" s="4"/>
      <c r="M4" s="4">
        <v>84</v>
      </c>
      <c r="N4" s="4">
        <v>24</v>
      </c>
      <c r="O4" s="4"/>
      <c r="P4" s="4">
        <f>SUM(D4:O4)</f>
        <v>209</v>
      </c>
    </row>
    <row r="5" spans="1:16" x14ac:dyDescent="0.25">
      <c r="A5" s="102">
        <v>1</v>
      </c>
      <c r="B5" s="95" t="s">
        <v>9</v>
      </c>
      <c r="C5" s="102">
        <v>3</v>
      </c>
      <c r="D5" s="4"/>
      <c r="E5" s="4"/>
      <c r="F5" s="4"/>
      <c r="G5" s="27"/>
      <c r="H5" s="27"/>
      <c r="I5" s="27"/>
      <c r="J5" s="27">
        <v>42925</v>
      </c>
      <c r="K5" s="27"/>
      <c r="L5" s="27"/>
      <c r="M5" s="4"/>
      <c r="N5" s="4"/>
      <c r="O5" s="4"/>
      <c r="P5" s="4"/>
    </row>
    <row r="6" spans="1:16" x14ac:dyDescent="0.25">
      <c r="A6" s="103"/>
      <c r="B6" s="96"/>
      <c r="C6" s="103"/>
      <c r="D6" s="23"/>
      <c r="E6" s="23"/>
      <c r="F6" s="23"/>
      <c r="G6" s="23"/>
      <c r="H6" s="4"/>
      <c r="I6" s="4"/>
      <c r="J6" s="4">
        <v>4</v>
      </c>
      <c r="K6" s="4"/>
      <c r="L6" s="4"/>
      <c r="M6" s="4"/>
      <c r="N6" s="4"/>
      <c r="O6" s="4"/>
      <c r="P6" s="4">
        <f>SUM(D6:O6)</f>
        <v>4</v>
      </c>
    </row>
    <row r="7" spans="1:16" x14ac:dyDescent="0.25">
      <c r="A7" s="102">
        <v>2</v>
      </c>
      <c r="B7" s="95" t="s">
        <v>11</v>
      </c>
      <c r="C7" s="102">
        <v>4</v>
      </c>
      <c r="D7" s="4"/>
      <c r="E7" s="4"/>
      <c r="F7" s="4"/>
      <c r="G7" s="27"/>
      <c r="H7" s="27"/>
      <c r="I7" s="27"/>
      <c r="J7" s="27">
        <v>42925</v>
      </c>
      <c r="K7" s="27"/>
      <c r="L7" s="27"/>
      <c r="M7" s="4"/>
      <c r="N7" s="4"/>
      <c r="O7" s="4"/>
      <c r="P7" s="4"/>
    </row>
    <row r="8" spans="1:16" x14ac:dyDescent="0.25">
      <c r="A8" s="103"/>
      <c r="B8" s="96"/>
      <c r="C8" s="103"/>
      <c r="D8" s="4"/>
      <c r="E8" s="4"/>
      <c r="F8" s="4"/>
      <c r="G8" s="4"/>
      <c r="H8" s="4"/>
      <c r="I8" s="4"/>
      <c r="J8" s="4">
        <v>28</v>
      </c>
      <c r="K8" s="4"/>
      <c r="L8" s="4"/>
      <c r="M8" s="4"/>
      <c r="N8" s="4"/>
      <c r="O8" s="4"/>
      <c r="P8" s="4">
        <f>SUM(D8:O8)</f>
        <v>28</v>
      </c>
    </row>
    <row r="9" spans="1:16" x14ac:dyDescent="0.25">
      <c r="A9" s="102">
        <v>3</v>
      </c>
      <c r="B9" s="124" t="s">
        <v>52</v>
      </c>
      <c r="C9" s="102">
        <v>5</v>
      </c>
      <c r="D9" s="4"/>
      <c r="E9" s="4"/>
      <c r="F9" s="4"/>
      <c r="G9" s="27"/>
      <c r="H9" s="4"/>
      <c r="I9" s="27">
        <v>42890</v>
      </c>
      <c r="J9" s="27"/>
      <c r="K9" s="27"/>
      <c r="L9" s="27"/>
      <c r="M9" s="4"/>
      <c r="N9" s="4"/>
      <c r="O9" s="4"/>
      <c r="P9" s="4"/>
    </row>
    <row r="10" spans="1:16" x14ac:dyDescent="0.25">
      <c r="A10" s="103"/>
      <c r="B10" s="125"/>
      <c r="C10" s="103"/>
      <c r="D10" s="4"/>
      <c r="E10" s="4"/>
      <c r="F10" s="4"/>
      <c r="G10" s="4"/>
      <c r="H10" s="4"/>
      <c r="I10" s="4">
        <v>200</v>
      </c>
      <c r="J10" s="4"/>
      <c r="K10" s="4"/>
      <c r="L10" s="4"/>
      <c r="M10" s="4"/>
      <c r="N10" s="4"/>
      <c r="O10" s="4"/>
      <c r="P10" s="4">
        <f>SUM(D10:O10)</f>
        <v>200</v>
      </c>
    </row>
    <row r="11" spans="1:16" x14ac:dyDescent="0.25">
      <c r="A11" s="102">
        <v>4</v>
      </c>
      <c r="B11" s="95" t="s">
        <v>12</v>
      </c>
      <c r="C11" s="102">
        <v>6</v>
      </c>
      <c r="D11" s="27"/>
      <c r="E11" s="4"/>
      <c r="F11" s="27"/>
      <c r="G11" s="27"/>
      <c r="H11" s="27"/>
      <c r="I11" s="27"/>
      <c r="J11" s="27"/>
      <c r="K11" s="27">
        <v>42967</v>
      </c>
      <c r="L11" s="27"/>
      <c r="M11" s="27"/>
      <c r="N11" s="4"/>
      <c r="O11" s="4"/>
      <c r="P11" s="4"/>
    </row>
    <row r="12" spans="1:16" x14ac:dyDescent="0.25">
      <c r="A12" s="103"/>
      <c r="B12" s="96"/>
      <c r="C12" s="103"/>
      <c r="D12" s="4"/>
      <c r="E12" s="4"/>
      <c r="F12" s="4"/>
      <c r="G12" s="4"/>
      <c r="H12" s="4"/>
      <c r="I12" s="4"/>
      <c r="J12" s="4"/>
      <c r="K12" s="4">
        <v>100</v>
      </c>
      <c r="L12" s="4"/>
      <c r="M12" s="4"/>
      <c r="N12" s="4"/>
      <c r="O12" s="4"/>
      <c r="P12" s="4">
        <f>SUM(D12:O12)</f>
        <v>100</v>
      </c>
    </row>
    <row r="13" spans="1:16" x14ac:dyDescent="0.25">
      <c r="A13" s="102">
        <v>5</v>
      </c>
      <c r="B13" s="95" t="s">
        <v>13</v>
      </c>
      <c r="C13" s="102">
        <v>7</v>
      </c>
      <c r="D13" s="27"/>
      <c r="E13" s="27">
        <v>42773</v>
      </c>
      <c r="F13" s="27">
        <v>42796</v>
      </c>
      <c r="G13" s="27">
        <v>42834</v>
      </c>
      <c r="H13" s="27">
        <v>42863</v>
      </c>
      <c r="I13" s="27">
        <v>42892</v>
      </c>
      <c r="J13" s="27">
        <v>41458</v>
      </c>
      <c r="K13" s="27">
        <v>42953</v>
      </c>
      <c r="L13" s="27">
        <v>42987</v>
      </c>
      <c r="M13" s="27">
        <v>43015</v>
      </c>
      <c r="N13" s="27">
        <v>43044</v>
      </c>
      <c r="O13" s="27">
        <v>43072</v>
      </c>
      <c r="P13" s="4"/>
    </row>
    <row r="14" spans="1:16" x14ac:dyDescent="0.25">
      <c r="A14" s="103"/>
      <c r="B14" s="96"/>
      <c r="C14" s="103"/>
      <c r="D14" s="4"/>
      <c r="E14" s="4">
        <v>30</v>
      </c>
      <c r="F14" s="4">
        <v>30</v>
      </c>
      <c r="G14" s="4">
        <v>50</v>
      </c>
      <c r="H14" s="4">
        <v>60</v>
      </c>
      <c r="I14" s="4">
        <v>45</v>
      </c>
      <c r="J14" s="4">
        <v>75</v>
      </c>
      <c r="K14" s="4">
        <v>90</v>
      </c>
      <c r="L14" s="4">
        <v>100</v>
      </c>
      <c r="M14" s="4">
        <v>60</v>
      </c>
      <c r="N14" s="4">
        <v>60</v>
      </c>
      <c r="O14" s="4">
        <v>10</v>
      </c>
      <c r="P14" s="4">
        <f>SUM(D14:O14)</f>
        <v>610</v>
      </c>
    </row>
    <row r="15" spans="1:16" x14ac:dyDescent="0.25">
      <c r="A15" s="102">
        <v>6</v>
      </c>
      <c r="B15" s="95" t="s">
        <v>14</v>
      </c>
      <c r="C15" s="102">
        <v>8</v>
      </c>
      <c r="D15" s="27"/>
      <c r="E15" s="27">
        <v>42773</v>
      </c>
      <c r="F15" s="27">
        <v>42796</v>
      </c>
      <c r="G15" s="27">
        <v>42834</v>
      </c>
      <c r="H15" s="27">
        <v>42863</v>
      </c>
      <c r="I15" s="27">
        <v>42892</v>
      </c>
      <c r="J15" s="27">
        <v>42919</v>
      </c>
      <c r="K15" s="27">
        <v>42953</v>
      </c>
      <c r="L15" s="27">
        <v>42987</v>
      </c>
      <c r="M15" s="27">
        <v>43015</v>
      </c>
      <c r="N15" s="27">
        <v>43044</v>
      </c>
      <c r="O15" s="27">
        <v>43072</v>
      </c>
      <c r="P15" s="4"/>
    </row>
    <row r="16" spans="1:16" x14ac:dyDescent="0.25">
      <c r="A16" s="103"/>
      <c r="B16" s="96"/>
      <c r="C16" s="103"/>
      <c r="D16" s="4"/>
      <c r="E16" s="4">
        <v>100</v>
      </c>
      <c r="F16" s="4">
        <v>50</v>
      </c>
      <c r="G16" s="4">
        <v>100</v>
      </c>
      <c r="H16" s="4">
        <v>70</v>
      </c>
      <c r="I16" s="4">
        <v>55</v>
      </c>
      <c r="J16" s="4">
        <v>80</v>
      </c>
      <c r="K16" s="4">
        <v>80</v>
      </c>
      <c r="L16" s="4">
        <v>122</v>
      </c>
      <c r="M16" s="4">
        <v>113</v>
      </c>
      <c r="N16" s="4">
        <v>39</v>
      </c>
      <c r="O16" s="4">
        <v>70</v>
      </c>
      <c r="P16" s="4">
        <f>SUM(D16:O16)</f>
        <v>879</v>
      </c>
    </row>
    <row r="17" spans="1:16" x14ac:dyDescent="0.25">
      <c r="A17" s="102">
        <v>7</v>
      </c>
      <c r="B17" s="95" t="s">
        <v>15</v>
      </c>
      <c r="C17" s="102">
        <v>11</v>
      </c>
      <c r="D17" s="4"/>
      <c r="E17" s="4"/>
      <c r="F17" s="27"/>
      <c r="G17" s="27"/>
      <c r="H17" s="27">
        <v>42869</v>
      </c>
      <c r="I17" s="27"/>
      <c r="J17" s="27">
        <v>42931</v>
      </c>
      <c r="K17" s="27"/>
      <c r="L17" s="27"/>
      <c r="M17" s="27"/>
      <c r="N17" s="27"/>
      <c r="O17" s="27"/>
      <c r="P17" s="4"/>
    </row>
    <row r="18" spans="1:16" x14ac:dyDescent="0.25">
      <c r="A18" s="103"/>
      <c r="B18" s="96"/>
      <c r="C18" s="103"/>
      <c r="D18" s="4"/>
      <c r="E18" s="4"/>
      <c r="F18" s="4"/>
      <c r="G18" s="4"/>
      <c r="H18" s="4">
        <v>50</v>
      </c>
      <c r="I18" s="4"/>
      <c r="J18" s="4">
        <v>50</v>
      </c>
      <c r="K18" s="4"/>
      <c r="L18" s="4"/>
      <c r="M18" s="4"/>
      <c r="N18" s="4"/>
      <c r="O18" s="4"/>
      <c r="P18" s="4">
        <f>SUM(D18:O18)</f>
        <v>100</v>
      </c>
    </row>
    <row r="19" spans="1:16" x14ac:dyDescent="0.25">
      <c r="A19" s="102">
        <v>8</v>
      </c>
      <c r="B19" s="95" t="s">
        <v>16</v>
      </c>
      <c r="C19" s="110">
        <v>13</v>
      </c>
      <c r="D19" s="4"/>
      <c r="E19" s="4"/>
      <c r="F19" s="4"/>
      <c r="G19" s="27"/>
      <c r="H19" s="27">
        <v>42869</v>
      </c>
      <c r="I19" s="27"/>
      <c r="J19" s="27">
        <v>42931</v>
      </c>
      <c r="K19" s="27"/>
      <c r="L19" s="27">
        <v>42987</v>
      </c>
      <c r="M19" s="27"/>
      <c r="N19" s="4"/>
      <c r="O19" s="4"/>
      <c r="P19" s="4"/>
    </row>
    <row r="20" spans="1:16" x14ac:dyDescent="0.25">
      <c r="A20" s="103"/>
      <c r="B20" s="96"/>
      <c r="C20" s="110"/>
      <c r="D20" s="4"/>
      <c r="E20" s="4"/>
      <c r="F20" s="4"/>
      <c r="G20" s="4"/>
      <c r="H20" s="4">
        <v>252</v>
      </c>
      <c r="I20" s="4"/>
      <c r="J20" s="4">
        <v>200</v>
      </c>
      <c r="K20" s="4"/>
      <c r="L20" s="4">
        <v>59</v>
      </c>
      <c r="M20" s="4"/>
      <c r="N20" s="4"/>
      <c r="O20" s="4"/>
      <c r="P20" s="4">
        <f>SUM(D20:O20)</f>
        <v>511</v>
      </c>
    </row>
    <row r="21" spans="1:16" x14ac:dyDescent="0.25">
      <c r="A21" s="102">
        <v>9</v>
      </c>
      <c r="B21" s="95" t="s">
        <v>17</v>
      </c>
      <c r="C21" s="102">
        <v>14</v>
      </c>
      <c r="D21" s="4"/>
      <c r="E21" s="4"/>
      <c r="F21" s="4"/>
      <c r="G21" s="27"/>
      <c r="H21" s="27"/>
      <c r="I21" s="27">
        <v>42904</v>
      </c>
      <c r="J21" s="27"/>
      <c r="K21" s="27">
        <v>42953</v>
      </c>
      <c r="L21" s="27"/>
      <c r="M21" s="4"/>
      <c r="N21" s="27">
        <v>43044</v>
      </c>
      <c r="O21" s="27"/>
      <c r="P21" s="4"/>
    </row>
    <row r="22" spans="1:16" x14ac:dyDescent="0.25">
      <c r="A22" s="103"/>
      <c r="B22" s="96"/>
      <c r="C22" s="103"/>
      <c r="D22" s="4"/>
      <c r="E22" s="4"/>
      <c r="F22" s="4"/>
      <c r="G22" s="4"/>
      <c r="H22" s="4"/>
      <c r="I22" s="4">
        <v>73</v>
      </c>
      <c r="J22" s="4"/>
      <c r="K22" s="4">
        <v>70</v>
      </c>
      <c r="L22" s="4"/>
      <c r="M22" s="4"/>
      <c r="N22" s="4">
        <v>31</v>
      </c>
      <c r="O22" s="4"/>
      <c r="P22" s="4">
        <f>SUM(D22:O22)</f>
        <v>174</v>
      </c>
    </row>
    <row r="23" spans="1:16" x14ac:dyDescent="0.25">
      <c r="A23" s="102">
        <v>10</v>
      </c>
      <c r="B23" s="95" t="s">
        <v>18</v>
      </c>
      <c r="C23" s="102">
        <v>16</v>
      </c>
      <c r="D23" s="4"/>
      <c r="E23" s="4"/>
      <c r="F23" s="4"/>
      <c r="G23" s="4"/>
      <c r="H23" s="27"/>
      <c r="I23" s="27"/>
      <c r="J23" s="4"/>
      <c r="K23" s="27"/>
      <c r="L23" s="4"/>
      <c r="M23" s="27"/>
      <c r="N23" s="4"/>
      <c r="O23" s="4"/>
      <c r="P23" s="4"/>
    </row>
    <row r="24" spans="1:16" x14ac:dyDescent="0.25">
      <c r="A24" s="103"/>
      <c r="B24" s="96"/>
      <c r="C24" s="10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>SUM(D24:O24)</f>
        <v>0</v>
      </c>
    </row>
    <row r="25" spans="1:16" x14ac:dyDescent="0.25">
      <c r="A25" s="102">
        <v>11</v>
      </c>
      <c r="B25" s="95" t="s">
        <v>62</v>
      </c>
      <c r="C25" s="102">
        <v>17</v>
      </c>
      <c r="D25" s="4"/>
      <c r="E25" s="4"/>
      <c r="F25" s="27"/>
      <c r="G25" s="27"/>
      <c r="H25" s="27"/>
      <c r="I25" s="27"/>
      <c r="J25" s="27"/>
      <c r="K25" s="27">
        <v>42954</v>
      </c>
      <c r="L25" s="27"/>
      <c r="M25" s="27"/>
      <c r="N25" s="4"/>
      <c r="O25" s="4"/>
      <c r="P25" s="4"/>
    </row>
    <row r="26" spans="1:16" x14ac:dyDescent="0.25">
      <c r="A26" s="103"/>
      <c r="B26" s="96"/>
      <c r="C26" s="103"/>
      <c r="D26" s="4"/>
      <c r="E26" s="4"/>
      <c r="F26" s="4"/>
      <c r="G26" s="4"/>
      <c r="H26" s="4"/>
      <c r="I26" s="4"/>
      <c r="J26" s="4"/>
      <c r="K26" s="4">
        <v>126</v>
      </c>
      <c r="L26" s="4"/>
      <c r="M26" s="4"/>
      <c r="N26" s="4"/>
      <c r="O26" s="4"/>
      <c r="P26" s="4">
        <f>SUM(D26:O26)</f>
        <v>126</v>
      </c>
    </row>
    <row r="27" spans="1:16" x14ac:dyDescent="0.25">
      <c r="A27" s="102">
        <v>12</v>
      </c>
      <c r="B27" s="95" t="s">
        <v>54</v>
      </c>
      <c r="C27" s="102">
        <v>19</v>
      </c>
      <c r="D27" s="4"/>
      <c r="E27" s="4"/>
      <c r="F27" s="27"/>
      <c r="G27" s="27">
        <v>42826</v>
      </c>
      <c r="H27" s="27"/>
      <c r="I27" s="27">
        <v>42904</v>
      </c>
      <c r="J27" s="27"/>
      <c r="K27" s="27">
        <v>42974</v>
      </c>
      <c r="L27" s="27">
        <v>43008</v>
      </c>
      <c r="M27" s="27"/>
      <c r="N27" s="27">
        <v>43060</v>
      </c>
      <c r="O27" s="4"/>
      <c r="P27" s="4"/>
    </row>
    <row r="28" spans="1:16" x14ac:dyDescent="0.25">
      <c r="A28" s="103"/>
      <c r="B28" s="96"/>
      <c r="C28" s="103"/>
      <c r="D28" s="4"/>
      <c r="E28" s="4"/>
      <c r="F28" s="4"/>
      <c r="G28" s="4">
        <v>300</v>
      </c>
      <c r="H28" s="4"/>
      <c r="I28" s="4">
        <v>40</v>
      </c>
      <c r="J28" s="4"/>
      <c r="K28" s="4">
        <v>60</v>
      </c>
      <c r="L28" s="4">
        <v>100</v>
      </c>
      <c r="M28" s="4"/>
      <c r="N28" s="4">
        <v>100</v>
      </c>
      <c r="O28" s="4"/>
      <c r="P28" s="4">
        <f>SUM(D28:O28)</f>
        <v>600</v>
      </c>
    </row>
    <row r="29" spans="1:16" x14ac:dyDescent="0.25">
      <c r="A29" s="102">
        <v>13</v>
      </c>
      <c r="B29" s="95" t="s">
        <v>53</v>
      </c>
      <c r="C29" s="102">
        <v>19</v>
      </c>
      <c r="D29" s="4"/>
      <c r="E29" s="4"/>
      <c r="F29" s="27"/>
      <c r="G29" s="27">
        <v>42826</v>
      </c>
      <c r="H29" s="27">
        <v>42863</v>
      </c>
      <c r="I29" s="27">
        <v>42904</v>
      </c>
      <c r="J29" s="27">
        <v>42925</v>
      </c>
      <c r="K29" s="27"/>
      <c r="L29" s="27">
        <v>43008</v>
      </c>
      <c r="M29" s="27"/>
      <c r="N29" s="27">
        <v>43060</v>
      </c>
      <c r="O29" s="4"/>
      <c r="P29" s="4"/>
    </row>
    <row r="30" spans="1:16" x14ac:dyDescent="0.25">
      <c r="A30" s="103"/>
      <c r="B30" s="96"/>
      <c r="C30" s="103"/>
      <c r="D30" s="4"/>
      <c r="E30" s="4"/>
      <c r="F30" s="4"/>
      <c r="G30" s="4">
        <v>100</v>
      </c>
      <c r="H30" s="4">
        <v>300</v>
      </c>
      <c r="I30" s="4">
        <v>90</v>
      </c>
      <c r="J30" s="4">
        <v>50</v>
      </c>
      <c r="K30" s="4"/>
      <c r="L30" s="4">
        <v>200</v>
      </c>
      <c r="M30" s="4"/>
      <c r="N30" s="4">
        <v>200</v>
      </c>
      <c r="O30" s="4"/>
      <c r="P30" s="4">
        <f>SUM(D30:O30)</f>
        <v>940</v>
      </c>
    </row>
    <row r="31" spans="1:16" x14ac:dyDescent="0.25">
      <c r="A31" s="102">
        <v>14</v>
      </c>
      <c r="B31" s="95" t="s">
        <v>19</v>
      </c>
      <c r="C31" s="102">
        <v>22</v>
      </c>
      <c r="D31" s="4"/>
      <c r="E31" s="4"/>
      <c r="F31" s="4"/>
      <c r="G31" s="27"/>
      <c r="H31" s="4"/>
      <c r="I31" s="27">
        <v>42904</v>
      </c>
      <c r="J31" s="27"/>
      <c r="K31" s="27"/>
      <c r="L31" s="4"/>
      <c r="M31" s="27"/>
      <c r="N31" s="4"/>
      <c r="O31" s="4"/>
      <c r="P31" s="4"/>
    </row>
    <row r="32" spans="1:16" x14ac:dyDescent="0.25">
      <c r="A32" s="103"/>
      <c r="B32" s="96"/>
      <c r="C32" s="103"/>
      <c r="D32" s="4"/>
      <c r="E32" s="4"/>
      <c r="F32" s="4"/>
      <c r="G32" s="4"/>
      <c r="H32" s="4"/>
      <c r="I32" s="4">
        <v>35</v>
      </c>
      <c r="J32" s="4"/>
      <c r="K32" s="4"/>
      <c r="L32" s="4"/>
      <c r="M32" s="4"/>
      <c r="N32" s="4"/>
      <c r="O32" s="4"/>
      <c r="P32" s="4">
        <f>SUM(D32:O32)</f>
        <v>35</v>
      </c>
    </row>
    <row r="33" spans="1:16" x14ac:dyDescent="0.25">
      <c r="A33" s="102">
        <v>15</v>
      </c>
      <c r="B33" s="32" t="s">
        <v>106</v>
      </c>
      <c r="C33" s="102">
        <v>23</v>
      </c>
      <c r="D33" s="4"/>
      <c r="E33" s="4"/>
      <c r="F33" s="4"/>
      <c r="G33" s="4"/>
      <c r="H33" s="4"/>
      <c r="I33" s="4"/>
      <c r="J33" s="27">
        <v>42938</v>
      </c>
      <c r="K33" s="4"/>
      <c r="L33" s="4"/>
      <c r="M33" s="27">
        <v>43022</v>
      </c>
      <c r="N33" s="4"/>
      <c r="O33" s="4"/>
      <c r="P33" s="4"/>
    </row>
    <row r="34" spans="1:16" x14ac:dyDescent="0.25">
      <c r="A34" s="103"/>
      <c r="B34" s="32"/>
      <c r="C34" s="103"/>
      <c r="D34" s="4"/>
      <c r="E34" s="4"/>
      <c r="F34" s="4"/>
      <c r="G34" s="4"/>
      <c r="H34" s="4"/>
      <c r="I34" s="4"/>
      <c r="J34" s="4">
        <v>171</v>
      </c>
      <c r="K34" s="4"/>
      <c r="L34" s="4"/>
      <c r="M34" s="4">
        <v>170</v>
      </c>
      <c r="N34" s="4"/>
      <c r="O34" s="4"/>
      <c r="P34" s="4"/>
    </row>
    <row r="35" spans="1:16" x14ac:dyDescent="0.25">
      <c r="A35" s="102">
        <v>16</v>
      </c>
      <c r="B35" s="95" t="s">
        <v>20</v>
      </c>
      <c r="C35" s="102">
        <v>25</v>
      </c>
      <c r="D35" s="4"/>
      <c r="E35" s="4"/>
      <c r="F35" s="4"/>
      <c r="G35" s="27"/>
      <c r="H35" s="4"/>
      <c r="I35" s="27">
        <v>42904</v>
      </c>
      <c r="J35" s="27">
        <v>42938</v>
      </c>
      <c r="K35" s="27"/>
      <c r="L35" s="27"/>
      <c r="M35" s="27">
        <v>43022</v>
      </c>
      <c r="N35" s="4"/>
      <c r="O35" s="27"/>
      <c r="P35" s="4"/>
    </row>
    <row r="36" spans="1:16" x14ac:dyDescent="0.25">
      <c r="A36" s="103"/>
      <c r="B36" s="96"/>
      <c r="C36" s="103"/>
      <c r="D36" s="4"/>
      <c r="E36" s="4"/>
      <c r="F36" s="4"/>
      <c r="G36" s="4"/>
      <c r="H36" s="4"/>
      <c r="I36" s="4">
        <v>40</v>
      </c>
      <c r="J36" s="4">
        <v>130</v>
      </c>
      <c r="K36" s="4"/>
      <c r="L36" s="4"/>
      <c r="M36" s="4">
        <v>160</v>
      </c>
      <c r="N36" s="4"/>
      <c r="O36" s="4"/>
      <c r="P36" s="4">
        <f>SUM(D36:O36)</f>
        <v>330</v>
      </c>
    </row>
    <row r="37" spans="1:16" x14ac:dyDescent="0.25">
      <c r="A37" s="102">
        <v>17</v>
      </c>
      <c r="B37" s="95" t="s">
        <v>21</v>
      </c>
      <c r="C37" s="102">
        <v>27</v>
      </c>
      <c r="D37" s="4"/>
      <c r="E37" s="4"/>
      <c r="F37" s="4"/>
      <c r="G37" s="27"/>
      <c r="H37" s="4"/>
      <c r="I37" s="27"/>
      <c r="J37" s="27"/>
      <c r="K37" s="27"/>
      <c r="L37" s="27"/>
      <c r="M37" s="4"/>
      <c r="N37" s="4"/>
      <c r="O37" s="4"/>
      <c r="P37" s="4"/>
    </row>
    <row r="38" spans="1:16" x14ac:dyDescent="0.25">
      <c r="A38" s="103"/>
      <c r="B38" s="96"/>
      <c r="C38" s="10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f>SUM(D38:O38)</f>
        <v>0</v>
      </c>
    </row>
    <row r="39" spans="1:16" x14ac:dyDescent="0.25">
      <c r="C39" s="22"/>
    </row>
    <row r="40" spans="1:16" x14ac:dyDescent="0.25">
      <c r="A40" s="17"/>
      <c r="C40" s="18"/>
    </row>
    <row r="41" spans="1:16" x14ac:dyDescent="0.25">
      <c r="A41" s="17"/>
      <c r="C41" s="18"/>
    </row>
    <row r="42" spans="1:16" x14ac:dyDescent="0.25">
      <c r="A42" s="111" t="s">
        <v>0</v>
      </c>
      <c r="B42" s="113" t="s">
        <v>1</v>
      </c>
      <c r="C42" s="115" t="s">
        <v>69</v>
      </c>
      <c r="D42" s="117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9"/>
      <c r="P42" s="120" t="s">
        <v>10</v>
      </c>
    </row>
    <row r="43" spans="1:16" x14ac:dyDescent="0.25">
      <c r="A43" s="112"/>
      <c r="B43" s="114"/>
      <c r="C43" s="116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121"/>
    </row>
    <row r="44" spans="1:16" x14ac:dyDescent="0.25">
      <c r="A44" s="102">
        <v>18</v>
      </c>
      <c r="B44" s="95" t="s">
        <v>23</v>
      </c>
      <c r="C44" s="102">
        <v>34</v>
      </c>
      <c r="D44" s="4"/>
      <c r="E44" s="4"/>
      <c r="F44" s="4"/>
      <c r="G44" s="27"/>
      <c r="H44" s="27">
        <v>42849</v>
      </c>
      <c r="I44" s="27"/>
      <c r="J44" s="27">
        <v>42931</v>
      </c>
      <c r="K44" s="27"/>
      <c r="L44" s="27"/>
      <c r="M44" s="27">
        <v>43022</v>
      </c>
      <c r="N44" s="4"/>
      <c r="O44" s="4"/>
      <c r="P44" s="4"/>
    </row>
    <row r="45" spans="1:16" x14ac:dyDescent="0.25">
      <c r="A45" s="103"/>
      <c r="B45" s="96"/>
      <c r="C45" s="103"/>
      <c r="D45" s="4"/>
      <c r="E45" s="4"/>
      <c r="F45" s="4"/>
      <c r="G45" s="4"/>
      <c r="H45" s="4">
        <v>30</v>
      </c>
      <c r="I45" s="4"/>
      <c r="J45" s="4">
        <v>20</v>
      </c>
      <c r="K45" s="4"/>
      <c r="L45" s="4"/>
      <c r="M45" s="4">
        <v>40</v>
      </c>
      <c r="N45" s="4"/>
      <c r="O45" s="4"/>
      <c r="P45" s="4">
        <f>SUM(D45:O45)</f>
        <v>90</v>
      </c>
    </row>
    <row r="46" spans="1:16" x14ac:dyDescent="0.25">
      <c r="A46" s="102">
        <v>19</v>
      </c>
      <c r="B46" s="32" t="s">
        <v>102</v>
      </c>
      <c r="C46" s="102">
        <v>35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27">
        <v>43066</v>
      </c>
      <c r="O46" s="4"/>
      <c r="P46" s="4"/>
    </row>
    <row r="47" spans="1:16" x14ac:dyDescent="0.25">
      <c r="A47" s="103"/>
      <c r="B47" s="32"/>
      <c r="C47" s="103"/>
      <c r="D47" s="4"/>
      <c r="E47" s="4"/>
      <c r="F47" s="4"/>
      <c r="G47" s="4"/>
      <c r="H47" s="4"/>
      <c r="I47" s="4"/>
      <c r="J47" s="4"/>
      <c r="K47" s="4"/>
      <c r="L47" s="4"/>
      <c r="M47" s="4"/>
      <c r="N47" s="4">
        <v>15</v>
      </c>
      <c r="O47" s="4"/>
      <c r="P47" s="4"/>
    </row>
    <row r="48" spans="1:16" x14ac:dyDescent="0.25">
      <c r="A48" s="102">
        <v>20</v>
      </c>
      <c r="B48" s="95" t="s">
        <v>22</v>
      </c>
      <c r="C48" s="102">
        <v>37</v>
      </c>
      <c r="D48" s="4"/>
      <c r="E48" s="4"/>
      <c r="F48" s="27"/>
      <c r="G48" s="27">
        <v>42849</v>
      </c>
      <c r="H48" s="27"/>
      <c r="I48" s="27"/>
      <c r="J48" s="27">
        <v>42925</v>
      </c>
      <c r="K48" s="27"/>
      <c r="L48" s="27">
        <v>43008</v>
      </c>
      <c r="M48" s="27"/>
      <c r="N48" s="27"/>
      <c r="O48" s="27"/>
      <c r="P48" s="4"/>
    </row>
    <row r="49" spans="1:16" x14ac:dyDescent="0.25">
      <c r="A49" s="103"/>
      <c r="B49" s="96"/>
      <c r="C49" s="103"/>
      <c r="D49" s="4"/>
      <c r="E49" s="4"/>
      <c r="F49" s="4"/>
      <c r="G49" s="4">
        <v>20</v>
      </c>
      <c r="H49" s="4"/>
      <c r="I49" s="4"/>
      <c r="J49" s="4">
        <v>155</v>
      </c>
      <c r="K49" s="4"/>
      <c r="L49" s="4">
        <v>50</v>
      </c>
      <c r="M49" s="4"/>
      <c r="N49" s="4"/>
      <c r="O49" s="4"/>
      <c r="P49" s="4">
        <f>SUM(D49:O49)</f>
        <v>225</v>
      </c>
    </row>
    <row r="50" spans="1:16" x14ac:dyDescent="0.25">
      <c r="A50" s="102">
        <v>21</v>
      </c>
      <c r="B50" s="95" t="s">
        <v>65</v>
      </c>
      <c r="C50" s="102">
        <v>39</v>
      </c>
      <c r="D50" s="4"/>
      <c r="E50" s="4"/>
      <c r="F50" s="4"/>
      <c r="G50" s="27">
        <v>42834</v>
      </c>
      <c r="H50" s="4"/>
      <c r="I50" s="27"/>
      <c r="J50" s="4"/>
      <c r="K50" s="27"/>
      <c r="L50" s="27"/>
      <c r="M50" s="4"/>
      <c r="N50" s="4"/>
      <c r="O50" s="4"/>
      <c r="P50" s="4"/>
    </row>
    <row r="51" spans="1:16" x14ac:dyDescent="0.25">
      <c r="A51" s="103"/>
      <c r="B51" s="96"/>
      <c r="C51" s="103"/>
      <c r="D51" s="4"/>
      <c r="E51" s="4"/>
      <c r="F51" s="4"/>
      <c r="G51" s="4">
        <v>214</v>
      </c>
      <c r="H51" s="4"/>
      <c r="I51" s="4"/>
      <c r="J51" s="4"/>
      <c r="K51" s="4"/>
      <c r="L51" s="4"/>
      <c r="M51" s="4"/>
      <c r="N51" s="4"/>
      <c r="O51" s="4"/>
      <c r="P51" s="4">
        <f>SUM(D51:O51)</f>
        <v>214</v>
      </c>
    </row>
    <row r="52" spans="1:16" x14ac:dyDescent="0.25">
      <c r="A52" s="102">
        <v>22</v>
      </c>
      <c r="B52" s="95" t="s">
        <v>61</v>
      </c>
      <c r="C52" s="102">
        <v>40</v>
      </c>
      <c r="D52" s="4"/>
      <c r="E52" s="4"/>
      <c r="F52" s="4"/>
      <c r="G52" s="27">
        <v>42848</v>
      </c>
      <c r="H52" s="27"/>
      <c r="I52" s="4"/>
      <c r="J52" s="27">
        <v>42938</v>
      </c>
      <c r="K52" s="4"/>
      <c r="L52" s="27">
        <v>42987</v>
      </c>
      <c r="M52" s="27">
        <v>43015</v>
      </c>
      <c r="N52" s="4"/>
      <c r="O52" s="27">
        <v>43084</v>
      </c>
      <c r="P52" s="4"/>
    </row>
    <row r="53" spans="1:16" x14ac:dyDescent="0.25">
      <c r="A53" s="103"/>
      <c r="B53" s="96"/>
      <c r="C53" s="103"/>
      <c r="D53" s="4"/>
      <c r="E53" s="4"/>
      <c r="F53" s="4"/>
      <c r="G53" s="4">
        <v>142</v>
      </c>
      <c r="H53" s="4"/>
      <c r="I53" s="4"/>
      <c r="J53" s="4">
        <v>83</v>
      </c>
      <c r="K53" s="4"/>
      <c r="L53" s="4">
        <v>72</v>
      </c>
      <c r="M53" s="4">
        <v>500</v>
      </c>
      <c r="N53" s="4"/>
      <c r="O53" s="4">
        <v>155</v>
      </c>
      <c r="P53" s="4">
        <f>SUM(D53:O53)</f>
        <v>952</v>
      </c>
    </row>
    <row r="54" spans="1:16" x14ac:dyDescent="0.25">
      <c r="A54" s="102">
        <v>23</v>
      </c>
      <c r="B54" s="32" t="s">
        <v>103</v>
      </c>
      <c r="C54" s="102">
        <v>41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27">
        <v>43066</v>
      </c>
      <c r="O54" s="4"/>
      <c r="P54" s="4"/>
    </row>
    <row r="55" spans="1:16" x14ac:dyDescent="0.25">
      <c r="A55" s="103"/>
      <c r="B55" s="32"/>
      <c r="C55" s="103"/>
      <c r="D55" s="4"/>
      <c r="E55" s="4"/>
      <c r="F55" s="4"/>
      <c r="G55" s="4"/>
      <c r="H55" s="4"/>
      <c r="I55" s="4"/>
      <c r="J55" s="4"/>
      <c r="K55" s="4"/>
      <c r="L55" s="4"/>
      <c r="M55" s="4"/>
      <c r="N55" s="4">
        <v>19</v>
      </c>
      <c r="O55" s="4"/>
      <c r="P55" s="4"/>
    </row>
    <row r="56" spans="1:16" x14ac:dyDescent="0.25">
      <c r="A56" s="102">
        <v>24</v>
      </c>
      <c r="B56" s="95" t="s">
        <v>24</v>
      </c>
      <c r="C56" s="102">
        <v>42</v>
      </c>
      <c r="D56" s="4"/>
      <c r="E56" s="4"/>
      <c r="F56" s="4"/>
      <c r="G56" s="4"/>
      <c r="H56" s="27">
        <v>42869</v>
      </c>
      <c r="I56" s="27"/>
      <c r="J56" s="27">
        <v>42919</v>
      </c>
      <c r="K56" s="27">
        <v>42967</v>
      </c>
      <c r="L56" s="27">
        <v>43008</v>
      </c>
      <c r="M56" s="27">
        <v>43029</v>
      </c>
      <c r="N56" s="27"/>
      <c r="O56" s="4"/>
      <c r="P56" s="4"/>
    </row>
    <row r="57" spans="1:16" x14ac:dyDescent="0.25">
      <c r="A57" s="103"/>
      <c r="B57" s="96"/>
      <c r="C57" s="103"/>
      <c r="D57" s="4"/>
      <c r="E57" s="4"/>
      <c r="F57" s="4"/>
      <c r="G57" s="4"/>
      <c r="H57" s="4">
        <v>99</v>
      </c>
      <c r="I57" s="4"/>
      <c r="J57" s="4">
        <v>120</v>
      </c>
      <c r="K57" s="4">
        <v>110</v>
      </c>
      <c r="L57" s="4">
        <v>194</v>
      </c>
      <c r="M57" s="4">
        <v>291</v>
      </c>
      <c r="N57" s="4"/>
      <c r="O57" s="4"/>
      <c r="P57" s="4">
        <f>SUM(D57:O57)</f>
        <v>814</v>
      </c>
    </row>
    <row r="58" spans="1:16" x14ac:dyDescent="0.25">
      <c r="A58" s="102">
        <v>25</v>
      </c>
      <c r="B58" s="95" t="s">
        <v>25</v>
      </c>
      <c r="C58" s="102">
        <v>43</v>
      </c>
      <c r="D58" s="4"/>
      <c r="E58" s="4"/>
      <c r="F58" s="27"/>
      <c r="G58" s="27"/>
      <c r="H58" s="27">
        <v>42883</v>
      </c>
      <c r="I58" s="4"/>
      <c r="J58" s="27"/>
      <c r="K58" s="27">
        <v>42953</v>
      </c>
      <c r="L58" s="27">
        <v>42995</v>
      </c>
      <c r="M58" s="27"/>
      <c r="N58" s="4"/>
      <c r="O58" s="4"/>
      <c r="P58" s="4" t="s">
        <v>111</v>
      </c>
    </row>
    <row r="59" spans="1:16" x14ac:dyDescent="0.25">
      <c r="A59" s="103"/>
      <c r="B59" s="96"/>
      <c r="C59" s="103"/>
      <c r="D59" s="4"/>
      <c r="E59" s="4"/>
      <c r="F59" s="4"/>
      <c r="G59" s="4"/>
      <c r="H59" s="4">
        <v>150</v>
      </c>
      <c r="I59" s="4"/>
      <c r="J59" s="4"/>
      <c r="K59" s="4">
        <v>100</v>
      </c>
      <c r="L59" s="4">
        <v>203</v>
      </c>
      <c r="M59" s="4"/>
      <c r="N59" s="4"/>
      <c r="O59" s="4"/>
      <c r="P59" s="4">
        <f>SUM(D59:O59)</f>
        <v>453</v>
      </c>
    </row>
    <row r="60" spans="1:16" x14ac:dyDescent="0.25">
      <c r="A60" s="102">
        <v>26</v>
      </c>
      <c r="B60" s="95" t="s">
        <v>26</v>
      </c>
      <c r="C60" s="102">
        <v>44</v>
      </c>
      <c r="D60" s="27"/>
      <c r="E60" s="4"/>
      <c r="F60" s="27"/>
      <c r="G60" s="27"/>
      <c r="H60" s="27"/>
      <c r="I60" s="27"/>
      <c r="J60" s="27">
        <v>42919</v>
      </c>
      <c r="K60" s="27"/>
      <c r="L60" s="27"/>
      <c r="M60" s="27"/>
      <c r="N60" s="27"/>
      <c r="O60" s="4"/>
      <c r="P60" s="4"/>
    </row>
    <row r="61" spans="1:16" x14ac:dyDescent="0.25">
      <c r="A61" s="103"/>
      <c r="B61" s="96"/>
      <c r="C61" s="103"/>
      <c r="D61" s="4"/>
      <c r="E61" s="4"/>
      <c r="F61" s="4"/>
      <c r="G61" s="4"/>
      <c r="H61" s="4"/>
      <c r="I61" s="4"/>
      <c r="J61" s="4">
        <v>100</v>
      </c>
      <c r="K61" s="4"/>
      <c r="L61" s="4"/>
      <c r="M61" s="4"/>
      <c r="N61" s="4"/>
      <c r="O61" s="4"/>
      <c r="P61" s="4">
        <f>SUM(D61:O61)</f>
        <v>100</v>
      </c>
    </row>
    <row r="62" spans="1:16" x14ac:dyDescent="0.25">
      <c r="A62" s="102">
        <v>27</v>
      </c>
      <c r="B62" s="95" t="s">
        <v>27</v>
      </c>
      <c r="C62" s="110">
        <v>47</v>
      </c>
      <c r="D62" s="4"/>
      <c r="E62" s="4"/>
      <c r="F62" s="27"/>
      <c r="G62" s="27">
        <v>42834</v>
      </c>
      <c r="H62" s="27"/>
      <c r="I62" s="27"/>
      <c r="J62" s="27">
        <v>42930</v>
      </c>
      <c r="K62" s="27">
        <v>42957</v>
      </c>
      <c r="L62" s="27"/>
      <c r="M62" s="4"/>
      <c r="N62" s="27"/>
      <c r="O62" s="27"/>
      <c r="P62" s="4"/>
    </row>
    <row r="63" spans="1:16" x14ac:dyDescent="0.25">
      <c r="A63" s="103"/>
      <c r="B63" s="96"/>
      <c r="C63" s="110"/>
      <c r="D63" s="4"/>
      <c r="E63" s="4"/>
      <c r="F63" s="4"/>
      <c r="G63" s="4">
        <v>50</v>
      </c>
      <c r="H63" s="4"/>
      <c r="I63" s="4"/>
      <c r="J63" s="4">
        <v>200</v>
      </c>
      <c r="K63" s="4">
        <v>200</v>
      </c>
      <c r="L63" s="4"/>
      <c r="M63" s="4"/>
      <c r="N63" s="4"/>
      <c r="O63" s="4"/>
      <c r="P63" s="4">
        <f>SUM(D63:O63)</f>
        <v>450</v>
      </c>
    </row>
    <row r="64" spans="1:16" x14ac:dyDescent="0.25">
      <c r="A64" s="102">
        <v>28</v>
      </c>
      <c r="B64" s="95" t="s">
        <v>109</v>
      </c>
      <c r="C64" s="102">
        <v>50</v>
      </c>
      <c r="D64" s="4"/>
      <c r="E64" s="4"/>
      <c r="F64" s="4"/>
      <c r="G64" s="4"/>
      <c r="H64" s="27">
        <v>42876</v>
      </c>
      <c r="I64" s="27"/>
      <c r="J64" s="27">
        <v>42925</v>
      </c>
      <c r="K64" s="27"/>
      <c r="L64" s="27">
        <v>42987</v>
      </c>
      <c r="M64" s="4"/>
      <c r="N64" s="4"/>
      <c r="O64" s="4"/>
      <c r="P64" s="4"/>
    </row>
    <row r="65" spans="1:16" x14ac:dyDescent="0.25">
      <c r="A65" s="103"/>
      <c r="B65" s="96"/>
      <c r="C65" s="103"/>
      <c r="D65" s="4"/>
      <c r="E65" s="4"/>
      <c r="F65" s="4"/>
      <c r="G65" s="4"/>
      <c r="H65" s="4">
        <v>135</v>
      </c>
      <c r="I65" s="4"/>
      <c r="J65" s="4">
        <v>50</v>
      </c>
      <c r="K65" s="4"/>
      <c r="L65" s="4">
        <v>60</v>
      </c>
      <c r="M65" s="4"/>
      <c r="N65" s="4"/>
      <c r="O65" s="4"/>
      <c r="P65" s="4">
        <f>SUM(D65:O65)</f>
        <v>245</v>
      </c>
    </row>
    <row r="66" spans="1:16" x14ac:dyDescent="0.25">
      <c r="A66" s="102">
        <v>29</v>
      </c>
      <c r="B66" s="95" t="s">
        <v>66</v>
      </c>
      <c r="C66" s="102">
        <v>51</v>
      </c>
      <c r="D66" s="27"/>
      <c r="E66" s="27"/>
      <c r="F66" s="27">
        <v>42819</v>
      </c>
      <c r="G66" s="27"/>
      <c r="H66" s="27">
        <v>42876</v>
      </c>
      <c r="I66" s="27"/>
      <c r="J66" s="27">
        <v>42925</v>
      </c>
      <c r="K66" s="27"/>
      <c r="L66" s="27">
        <v>42987</v>
      </c>
      <c r="M66" s="27">
        <v>43009</v>
      </c>
      <c r="N66" s="27"/>
      <c r="O66" s="27"/>
      <c r="P66" s="4"/>
    </row>
    <row r="67" spans="1:16" x14ac:dyDescent="0.25">
      <c r="A67" s="103"/>
      <c r="B67" s="96"/>
      <c r="C67" s="103"/>
      <c r="D67" s="4"/>
      <c r="E67" s="4"/>
      <c r="F67" s="4">
        <v>50</v>
      </c>
      <c r="G67" s="4"/>
      <c r="H67" s="4">
        <v>110</v>
      </c>
      <c r="I67" s="4"/>
      <c r="J67" s="4">
        <v>150</v>
      </c>
      <c r="K67" s="4"/>
      <c r="L67" s="4">
        <v>90</v>
      </c>
      <c r="M67" s="4">
        <v>120</v>
      </c>
      <c r="N67" s="4"/>
      <c r="O67" s="4"/>
      <c r="P67" s="4">
        <f>SUM(D67:O67)</f>
        <v>520</v>
      </c>
    </row>
    <row r="68" spans="1:16" x14ac:dyDescent="0.25">
      <c r="A68" s="102">
        <v>30</v>
      </c>
      <c r="B68" s="95" t="s">
        <v>101</v>
      </c>
      <c r="C68" s="102">
        <v>52</v>
      </c>
      <c r="D68" s="4"/>
      <c r="E68" s="4"/>
      <c r="F68" s="4"/>
      <c r="G68" s="27">
        <v>42833</v>
      </c>
      <c r="H68" s="4"/>
      <c r="I68" s="27">
        <v>42890</v>
      </c>
      <c r="J68" s="4"/>
      <c r="K68" s="4"/>
      <c r="L68" s="27">
        <v>42994</v>
      </c>
      <c r="M68" s="4"/>
      <c r="N68" s="4"/>
      <c r="O68" s="27">
        <v>43091</v>
      </c>
      <c r="P68" s="4"/>
    </row>
    <row r="69" spans="1:16" x14ac:dyDescent="0.25">
      <c r="A69" s="103"/>
      <c r="B69" s="96"/>
      <c r="C69" s="103"/>
      <c r="D69" s="4"/>
      <c r="E69" s="4"/>
      <c r="F69" s="4"/>
      <c r="G69" s="4">
        <v>100</v>
      </c>
      <c r="H69" s="4"/>
      <c r="I69" s="4">
        <v>110</v>
      </c>
      <c r="J69" s="4"/>
      <c r="K69" s="4"/>
      <c r="L69" s="4">
        <v>100</v>
      </c>
      <c r="M69" s="4"/>
      <c r="N69" s="4"/>
      <c r="O69" s="4">
        <v>218</v>
      </c>
      <c r="P69" s="4">
        <f>SUM(D69:O69)</f>
        <v>528</v>
      </c>
    </row>
    <row r="70" spans="1:16" x14ac:dyDescent="0.25">
      <c r="A70" s="102">
        <v>32</v>
      </c>
      <c r="B70" s="95" t="s">
        <v>29</v>
      </c>
      <c r="C70" s="102">
        <v>53</v>
      </c>
      <c r="D70" s="4"/>
      <c r="E70" s="4"/>
      <c r="F70" s="27"/>
      <c r="G70" s="27">
        <v>42826</v>
      </c>
      <c r="H70" s="4"/>
      <c r="I70" s="27">
        <v>42904</v>
      </c>
      <c r="J70" s="27"/>
      <c r="K70" s="27">
        <v>42967</v>
      </c>
      <c r="L70" s="4"/>
      <c r="M70" s="27"/>
      <c r="N70" s="27"/>
      <c r="O70" s="4"/>
      <c r="P70" s="4"/>
    </row>
    <row r="71" spans="1:16" x14ac:dyDescent="0.25">
      <c r="A71" s="103"/>
      <c r="B71" s="96"/>
      <c r="C71" s="103"/>
      <c r="D71" s="4"/>
      <c r="E71" s="4"/>
      <c r="F71" s="4"/>
      <c r="G71" s="4">
        <v>100</v>
      </c>
      <c r="H71" s="4"/>
      <c r="I71" s="4">
        <v>33</v>
      </c>
      <c r="J71" s="4"/>
      <c r="K71" s="4">
        <v>200</v>
      </c>
      <c r="L71" s="4"/>
      <c r="M71" s="4"/>
      <c r="N71" s="4"/>
      <c r="O71" s="4"/>
      <c r="P71" s="4">
        <f>SUM(D71:O71)</f>
        <v>333</v>
      </c>
    </row>
    <row r="72" spans="1:16" x14ac:dyDescent="0.25">
      <c r="A72" s="102">
        <v>33</v>
      </c>
      <c r="B72" s="14" t="s">
        <v>104</v>
      </c>
      <c r="C72" s="19">
        <v>55</v>
      </c>
      <c r="D72" s="4"/>
      <c r="E72" s="4"/>
      <c r="F72" s="4"/>
      <c r="G72" s="4"/>
      <c r="H72" s="4"/>
      <c r="I72" s="4"/>
      <c r="J72" s="27">
        <v>42938</v>
      </c>
      <c r="K72" s="4"/>
      <c r="L72" s="4"/>
      <c r="M72" s="4"/>
      <c r="N72" s="4"/>
      <c r="O72" s="4"/>
      <c r="P72" s="4"/>
    </row>
    <row r="73" spans="1:16" x14ac:dyDescent="0.25">
      <c r="A73" s="103"/>
      <c r="B73" s="15"/>
      <c r="C73" s="20"/>
      <c r="D73" s="4"/>
      <c r="E73" s="4"/>
      <c r="F73" s="4"/>
      <c r="G73" s="4"/>
      <c r="H73" s="4"/>
      <c r="I73" s="4"/>
      <c r="J73" s="4">
        <v>100</v>
      </c>
      <c r="K73" s="4"/>
      <c r="L73" s="4"/>
      <c r="M73" s="4"/>
      <c r="N73" s="4"/>
      <c r="O73" s="4"/>
      <c r="P73" s="4">
        <f>SUM(D73:O73)</f>
        <v>100</v>
      </c>
    </row>
    <row r="74" spans="1:16" x14ac:dyDescent="0.25">
      <c r="A74" s="102">
        <v>34</v>
      </c>
      <c r="B74" s="14" t="s">
        <v>31</v>
      </c>
      <c r="C74" s="19">
        <v>57</v>
      </c>
      <c r="D74" s="4"/>
      <c r="E74" s="4"/>
      <c r="F74" s="4"/>
      <c r="G74" s="27"/>
      <c r="H74" s="27"/>
      <c r="I74" s="4"/>
      <c r="J74" s="27">
        <v>42931</v>
      </c>
      <c r="K74" s="27"/>
      <c r="L74" s="4"/>
      <c r="M74" s="27"/>
      <c r="N74" s="4"/>
      <c r="O74" s="4"/>
      <c r="P74" s="4"/>
    </row>
    <row r="75" spans="1:16" x14ac:dyDescent="0.25">
      <c r="A75" s="103"/>
      <c r="B75" s="15"/>
      <c r="C75" s="20"/>
      <c r="D75" s="4"/>
      <c r="E75" s="4"/>
      <c r="F75" s="4"/>
      <c r="G75" s="4"/>
      <c r="H75" s="4"/>
      <c r="I75" s="4"/>
      <c r="J75" s="4">
        <v>100</v>
      </c>
      <c r="K75" s="4"/>
      <c r="L75" s="4"/>
      <c r="M75" s="4"/>
      <c r="N75" s="4"/>
      <c r="O75" s="4"/>
      <c r="P75" s="4">
        <f>SUM(D75:O75)</f>
        <v>100</v>
      </c>
    </row>
    <row r="76" spans="1:16" x14ac:dyDescent="0.25">
      <c r="A76" s="34">
        <v>35</v>
      </c>
      <c r="B76" s="14" t="s">
        <v>32</v>
      </c>
      <c r="C76" s="19">
        <v>58</v>
      </c>
      <c r="D76" s="4"/>
      <c r="E76" s="4"/>
      <c r="F76" s="4"/>
      <c r="G76" s="27">
        <v>42855</v>
      </c>
      <c r="H76" s="4"/>
      <c r="I76" s="27"/>
      <c r="J76" s="27">
        <v>42931</v>
      </c>
      <c r="K76" s="27"/>
      <c r="L76" s="27">
        <v>43008</v>
      </c>
      <c r="M76" s="27"/>
      <c r="N76" s="4"/>
      <c r="O76" s="4"/>
      <c r="P76" s="4"/>
    </row>
    <row r="77" spans="1:16" x14ac:dyDescent="0.25">
      <c r="A77" s="35"/>
      <c r="B77" s="15"/>
      <c r="C77" s="20"/>
      <c r="D77" s="4"/>
      <c r="E77" s="4"/>
      <c r="F77" s="4"/>
      <c r="G77" s="4">
        <v>18</v>
      </c>
      <c r="H77" s="4"/>
      <c r="I77" s="4"/>
      <c r="J77" s="4">
        <v>52</v>
      </c>
      <c r="K77" s="4"/>
      <c r="L77" s="4">
        <v>40</v>
      </c>
      <c r="M77" s="4"/>
      <c r="N77" s="4"/>
      <c r="O77" s="4"/>
      <c r="P77" s="4">
        <f>SUM(D77:O77)</f>
        <v>110</v>
      </c>
    </row>
    <row r="78" spans="1:16" x14ac:dyDescent="0.25">
      <c r="A78" s="102">
        <v>36</v>
      </c>
      <c r="B78" s="32" t="s">
        <v>108</v>
      </c>
      <c r="C78" s="33">
        <v>65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25">
      <c r="A79" s="103"/>
      <c r="B79" s="32"/>
      <c r="C79" s="3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25">
      <c r="A80" s="102">
        <v>37</v>
      </c>
      <c r="B80" s="14" t="s">
        <v>33</v>
      </c>
      <c r="C80" s="19">
        <v>67</v>
      </c>
      <c r="D80" s="4"/>
      <c r="E80" s="4"/>
      <c r="F80" s="27"/>
      <c r="G80" s="27">
        <v>42836</v>
      </c>
      <c r="H80" s="27"/>
      <c r="I80" s="27">
        <v>42904</v>
      </c>
      <c r="J80" s="27"/>
      <c r="K80" s="27">
        <v>42974</v>
      </c>
      <c r="L80" s="27"/>
      <c r="M80" s="27"/>
      <c r="N80" s="4"/>
      <c r="O80" s="27">
        <v>43091</v>
      </c>
      <c r="P80" s="4"/>
    </row>
    <row r="81" spans="1:16" x14ac:dyDescent="0.25">
      <c r="A81" s="103"/>
      <c r="B81" s="15"/>
      <c r="C81" s="20"/>
      <c r="D81" s="4"/>
      <c r="E81" s="4"/>
      <c r="F81" s="4"/>
      <c r="G81" s="4">
        <v>200</v>
      </c>
      <c r="H81" s="4"/>
      <c r="I81" s="4">
        <v>250</v>
      </c>
      <c r="J81" s="4"/>
      <c r="K81" s="4">
        <v>150</v>
      </c>
      <c r="L81" s="4"/>
      <c r="M81" s="4"/>
      <c r="N81" s="4"/>
      <c r="O81" s="4">
        <v>300</v>
      </c>
      <c r="P81" s="4">
        <f>SUM(D81:O81)</f>
        <v>900</v>
      </c>
    </row>
    <row r="82" spans="1:16" x14ac:dyDescent="0.25">
      <c r="A82" s="102">
        <v>38</v>
      </c>
      <c r="B82" s="14" t="s">
        <v>34</v>
      </c>
      <c r="C82" s="19">
        <v>70</v>
      </c>
      <c r="D82" s="4"/>
      <c r="E82" s="4"/>
      <c r="F82" s="27"/>
      <c r="G82" s="27"/>
      <c r="H82" s="27"/>
      <c r="I82" s="27"/>
      <c r="J82" s="27"/>
      <c r="K82" s="4"/>
      <c r="L82" s="27">
        <v>42987</v>
      </c>
      <c r="M82" s="4"/>
      <c r="N82" s="4"/>
      <c r="O82" s="27"/>
      <c r="P82" s="4"/>
    </row>
    <row r="83" spans="1:16" x14ac:dyDescent="0.25">
      <c r="A83" s="103"/>
      <c r="B83" s="15"/>
      <c r="C83" s="20"/>
      <c r="D83" s="4"/>
      <c r="E83" s="4"/>
      <c r="F83" s="4"/>
      <c r="G83" s="4"/>
      <c r="H83" s="4"/>
      <c r="I83" s="4"/>
      <c r="J83" s="4"/>
      <c r="K83" s="4"/>
      <c r="L83" s="4">
        <v>61</v>
      </c>
      <c r="M83" s="4"/>
      <c r="N83" s="4"/>
      <c r="O83" s="4"/>
      <c r="P83" s="4">
        <f>SUM(D83:O83)</f>
        <v>61</v>
      </c>
    </row>
    <row r="84" spans="1:16" x14ac:dyDescent="0.25">
      <c r="A84" s="17"/>
      <c r="C84" s="18"/>
    </row>
    <row r="85" spans="1:16" x14ac:dyDescent="0.25">
      <c r="A85" s="17"/>
      <c r="C85" s="18"/>
    </row>
    <row r="86" spans="1:16" x14ac:dyDescent="0.25">
      <c r="A86" s="17"/>
      <c r="C86" s="18"/>
    </row>
    <row r="87" spans="1:16" x14ac:dyDescent="0.25">
      <c r="A87" s="111" t="s">
        <v>0</v>
      </c>
      <c r="B87" s="113" t="s">
        <v>1</v>
      </c>
      <c r="C87" s="115" t="s">
        <v>69</v>
      </c>
      <c r="D87" s="117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9"/>
      <c r="P87" s="120" t="s">
        <v>10</v>
      </c>
    </row>
    <row r="88" spans="1:16" x14ac:dyDescent="0.25">
      <c r="A88" s="112"/>
      <c r="B88" s="114"/>
      <c r="C88" s="116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121"/>
    </row>
    <row r="89" spans="1:16" x14ac:dyDescent="0.25">
      <c r="A89" s="102">
        <v>39</v>
      </c>
      <c r="B89" s="95" t="s">
        <v>35</v>
      </c>
      <c r="C89" s="102">
        <v>71</v>
      </c>
      <c r="D89" s="4"/>
      <c r="E89" s="4"/>
      <c r="F89" s="27"/>
      <c r="G89" s="27"/>
      <c r="H89" s="4"/>
      <c r="I89" s="4"/>
      <c r="J89" s="27">
        <v>42919</v>
      </c>
      <c r="K89" s="4"/>
      <c r="L89" s="27"/>
      <c r="M89" s="27"/>
      <c r="N89" s="27"/>
      <c r="O89" s="27"/>
      <c r="P89" s="4"/>
    </row>
    <row r="90" spans="1:16" x14ac:dyDescent="0.25">
      <c r="A90" s="103"/>
      <c r="B90" s="96"/>
      <c r="C90" s="103"/>
      <c r="D90" s="4"/>
      <c r="E90" s="4"/>
      <c r="F90" s="4"/>
      <c r="G90" s="4"/>
      <c r="H90" s="4"/>
      <c r="I90" s="4"/>
      <c r="J90" s="4">
        <v>400</v>
      </c>
      <c r="K90" s="4"/>
      <c r="L90" s="4"/>
      <c r="M90" s="4"/>
      <c r="N90" s="4"/>
      <c r="O90" s="4"/>
      <c r="P90" s="4">
        <f>SUM(D90:O90)</f>
        <v>400</v>
      </c>
    </row>
    <row r="91" spans="1:16" x14ac:dyDescent="0.25">
      <c r="A91" s="102">
        <v>40</v>
      </c>
      <c r="B91" s="95" t="s">
        <v>36</v>
      </c>
      <c r="C91" s="102">
        <v>74</v>
      </c>
      <c r="D91" s="4"/>
      <c r="E91" s="27"/>
      <c r="F91" s="4"/>
      <c r="G91" s="27">
        <v>42844</v>
      </c>
      <c r="H91" s="27"/>
      <c r="I91" s="27">
        <v>42911</v>
      </c>
      <c r="J91" s="27">
        <v>42938</v>
      </c>
      <c r="K91" s="27">
        <v>42959</v>
      </c>
      <c r="L91" s="27">
        <v>43008</v>
      </c>
      <c r="M91" s="27"/>
      <c r="N91" s="27">
        <v>43066</v>
      </c>
      <c r="O91" s="4"/>
      <c r="P91" s="4"/>
    </row>
    <row r="92" spans="1:16" x14ac:dyDescent="0.25">
      <c r="A92" s="103"/>
      <c r="B92" s="96"/>
      <c r="C92" s="103"/>
      <c r="D92" s="4"/>
      <c r="E92" s="4"/>
      <c r="F92" s="4"/>
      <c r="G92" s="4">
        <v>300</v>
      </c>
      <c r="H92" s="4"/>
      <c r="I92" s="4">
        <v>151</v>
      </c>
      <c r="J92" s="4">
        <v>151</v>
      </c>
      <c r="K92" s="4">
        <v>84</v>
      </c>
      <c r="L92" s="4">
        <v>26</v>
      </c>
      <c r="M92" s="4"/>
      <c r="N92" s="4">
        <v>155</v>
      </c>
      <c r="O92" s="4"/>
      <c r="P92" s="4">
        <f>SUM(D92:O92)</f>
        <v>867</v>
      </c>
    </row>
    <row r="93" spans="1:16" x14ac:dyDescent="0.25">
      <c r="A93" s="102">
        <v>41</v>
      </c>
      <c r="B93" s="14" t="s">
        <v>37</v>
      </c>
      <c r="C93" s="19">
        <v>75</v>
      </c>
      <c r="D93" s="4"/>
      <c r="E93" s="27"/>
      <c r="F93" s="27"/>
      <c r="G93" s="4"/>
      <c r="H93" s="27"/>
      <c r="I93" s="27"/>
      <c r="J93" s="27">
        <v>42931</v>
      </c>
      <c r="K93" s="27">
        <v>42975</v>
      </c>
      <c r="L93" s="27">
        <v>42989</v>
      </c>
      <c r="M93" s="27"/>
      <c r="N93" s="4"/>
      <c r="O93" s="4"/>
      <c r="P93" s="4"/>
    </row>
    <row r="94" spans="1:16" x14ac:dyDescent="0.25">
      <c r="A94" s="103"/>
      <c r="B94" s="15"/>
      <c r="C94" s="20"/>
      <c r="D94" s="4"/>
      <c r="E94" s="4"/>
      <c r="F94" s="4"/>
      <c r="G94" s="4"/>
      <c r="H94" s="4"/>
      <c r="I94" s="4"/>
      <c r="J94" s="4">
        <v>162</v>
      </c>
      <c r="K94" s="4">
        <v>50</v>
      </c>
      <c r="L94" s="4">
        <v>168</v>
      </c>
      <c r="M94" s="4"/>
      <c r="N94" s="4"/>
      <c r="O94" s="4"/>
      <c r="P94" s="4">
        <f>SUM(D94:O94)</f>
        <v>380</v>
      </c>
    </row>
    <row r="95" spans="1:16" x14ac:dyDescent="0.25">
      <c r="A95" s="102">
        <v>42</v>
      </c>
      <c r="B95" s="32" t="s">
        <v>105</v>
      </c>
      <c r="C95" s="33">
        <v>76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x14ac:dyDescent="0.25">
      <c r="A96" s="103"/>
      <c r="B96" s="15"/>
      <c r="C96" s="20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5">
      <c r="A97" s="102">
        <v>43</v>
      </c>
      <c r="B97" s="32" t="s">
        <v>107</v>
      </c>
      <c r="C97" s="33">
        <v>77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x14ac:dyDescent="0.25">
      <c r="A98" s="103"/>
      <c r="B98" s="15"/>
      <c r="C98" s="20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x14ac:dyDescent="0.25">
      <c r="A99" s="33">
        <v>44</v>
      </c>
      <c r="B99" s="32" t="s">
        <v>96</v>
      </c>
      <c r="C99" s="33">
        <v>78</v>
      </c>
      <c r="D99" s="4"/>
      <c r="E99" s="4"/>
      <c r="F99" s="4"/>
      <c r="G99" s="27">
        <v>42827</v>
      </c>
      <c r="H99" s="4"/>
      <c r="I99" s="4"/>
      <c r="J99" s="4"/>
      <c r="K99" s="27">
        <v>42967</v>
      </c>
      <c r="L99" s="27">
        <v>43008</v>
      </c>
      <c r="M99" s="4"/>
      <c r="N99" s="27">
        <v>43066</v>
      </c>
      <c r="O99" s="4"/>
      <c r="P99" s="4"/>
    </row>
    <row r="100" spans="1:16" x14ac:dyDescent="0.25">
      <c r="A100" s="33"/>
      <c r="B100" s="32"/>
      <c r="C100" s="33"/>
      <c r="D100" s="4"/>
      <c r="E100" s="4"/>
      <c r="F100" s="4"/>
      <c r="G100" s="4">
        <v>42</v>
      </c>
      <c r="H100" s="4"/>
      <c r="I100" s="4"/>
      <c r="J100" s="4"/>
      <c r="K100" s="4">
        <v>10</v>
      </c>
      <c r="L100" s="4">
        <v>100</v>
      </c>
      <c r="M100" s="4"/>
      <c r="N100" s="4">
        <v>50</v>
      </c>
      <c r="O100" s="4"/>
      <c r="P100" s="4">
        <f>SUM(D100:O100)</f>
        <v>202</v>
      </c>
    </row>
    <row r="101" spans="1:16" x14ac:dyDescent="0.25">
      <c r="A101" s="102">
        <v>45</v>
      </c>
      <c r="B101" s="14" t="s">
        <v>110</v>
      </c>
      <c r="C101" s="19">
        <v>79</v>
      </c>
      <c r="D101" s="4"/>
      <c r="E101" s="4"/>
      <c r="F101" s="4"/>
      <c r="G101" s="27">
        <v>42827</v>
      </c>
      <c r="H101" s="27"/>
      <c r="I101" s="27">
        <v>42904</v>
      </c>
      <c r="J101" s="27">
        <v>42944</v>
      </c>
      <c r="K101" s="27"/>
      <c r="L101" s="27">
        <v>42995</v>
      </c>
      <c r="M101" s="27"/>
      <c r="N101" s="27"/>
      <c r="O101" s="4"/>
      <c r="P101" s="4"/>
    </row>
    <row r="102" spans="1:16" x14ac:dyDescent="0.25">
      <c r="A102" s="103"/>
      <c r="B102" s="15"/>
      <c r="C102" s="20"/>
      <c r="D102" s="4"/>
      <c r="E102" s="4"/>
      <c r="F102" s="4"/>
      <c r="G102" s="4">
        <v>100</v>
      </c>
      <c r="H102" s="4"/>
      <c r="I102" s="4">
        <v>100</v>
      </c>
      <c r="J102" s="4">
        <v>50</v>
      </c>
      <c r="K102" s="4"/>
      <c r="L102" s="4">
        <v>60</v>
      </c>
      <c r="M102" s="4"/>
      <c r="N102" s="4"/>
      <c r="O102" s="4"/>
      <c r="P102" s="4">
        <f>SUM(D102:O102)</f>
        <v>310</v>
      </c>
    </row>
    <row r="103" spans="1:16" x14ac:dyDescent="0.25">
      <c r="A103" s="102">
        <v>46</v>
      </c>
      <c r="B103" s="14" t="s">
        <v>39</v>
      </c>
      <c r="C103" s="19">
        <v>80</v>
      </c>
      <c r="D103" s="4"/>
      <c r="E103" s="4"/>
      <c r="F103" s="27"/>
      <c r="G103" s="27">
        <v>42831</v>
      </c>
      <c r="H103" s="27"/>
      <c r="I103" s="27">
        <v>42904</v>
      </c>
      <c r="J103" s="27">
        <v>42931</v>
      </c>
      <c r="K103" s="27">
        <v>42973</v>
      </c>
      <c r="L103" s="27"/>
      <c r="M103" s="27"/>
      <c r="N103" s="4"/>
      <c r="O103" s="4"/>
      <c r="P103" s="4"/>
    </row>
    <row r="104" spans="1:16" x14ac:dyDescent="0.25">
      <c r="A104" s="103"/>
      <c r="B104" s="15"/>
      <c r="C104" s="20"/>
      <c r="D104" s="4"/>
      <c r="E104" s="4"/>
      <c r="F104" s="4"/>
      <c r="G104" s="4">
        <v>150</v>
      </c>
      <c r="H104" s="4"/>
      <c r="I104" s="4">
        <v>100</v>
      </c>
      <c r="J104" s="4">
        <v>150</v>
      </c>
      <c r="K104" s="4">
        <v>150</v>
      </c>
      <c r="L104" s="4"/>
      <c r="M104" s="4"/>
      <c r="N104" s="4"/>
      <c r="O104" s="4"/>
      <c r="P104" s="4">
        <f>SUM(D104:O104)</f>
        <v>550</v>
      </c>
    </row>
    <row r="105" spans="1:16" x14ac:dyDescent="0.25">
      <c r="A105" s="102">
        <v>47</v>
      </c>
      <c r="B105" s="14" t="s">
        <v>40</v>
      </c>
      <c r="C105" s="19">
        <v>81</v>
      </c>
      <c r="D105" s="4"/>
      <c r="E105" s="4"/>
      <c r="F105" s="27">
        <v>42805</v>
      </c>
      <c r="G105" s="27"/>
      <c r="H105" s="27">
        <v>42883</v>
      </c>
      <c r="I105" s="27"/>
      <c r="J105" s="27">
        <v>42931</v>
      </c>
      <c r="K105" s="27"/>
      <c r="L105" s="27">
        <v>43008</v>
      </c>
      <c r="M105" s="27">
        <v>43030</v>
      </c>
      <c r="N105" s="4"/>
      <c r="O105" s="4"/>
      <c r="P105" s="4"/>
    </row>
    <row r="106" spans="1:16" x14ac:dyDescent="0.25">
      <c r="A106" s="103"/>
      <c r="B106" s="15"/>
      <c r="C106" s="20"/>
      <c r="D106" s="4"/>
      <c r="E106" s="4"/>
      <c r="F106" s="4">
        <v>100</v>
      </c>
      <c r="G106" s="4"/>
      <c r="H106" s="4">
        <v>231</v>
      </c>
      <c r="I106" s="4"/>
      <c r="J106" s="4">
        <v>200</v>
      </c>
      <c r="K106" s="4"/>
      <c r="L106" s="4">
        <v>200</v>
      </c>
      <c r="M106" s="4">
        <v>100</v>
      </c>
      <c r="N106" s="4"/>
      <c r="O106" s="4"/>
      <c r="P106" s="4">
        <f>SUM(D106:O106)</f>
        <v>831</v>
      </c>
    </row>
    <row r="107" spans="1:16" x14ac:dyDescent="0.25">
      <c r="A107" s="102">
        <v>48</v>
      </c>
      <c r="B107" s="14" t="s">
        <v>41</v>
      </c>
      <c r="C107" s="19">
        <v>82</v>
      </c>
      <c r="D107" s="4"/>
      <c r="E107" s="4"/>
      <c r="F107" s="4"/>
      <c r="G107" s="27">
        <v>42883</v>
      </c>
      <c r="H107" s="27"/>
      <c r="I107" s="27"/>
      <c r="J107" s="4"/>
      <c r="K107" s="27">
        <v>42978</v>
      </c>
      <c r="L107" s="4"/>
      <c r="M107" s="27"/>
      <c r="N107" s="4"/>
      <c r="O107" s="27"/>
      <c r="P107" s="4"/>
    </row>
    <row r="108" spans="1:16" x14ac:dyDescent="0.25">
      <c r="A108" s="103"/>
      <c r="B108" s="15"/>
      <c r="C108" s="20"/>
      <c r="D108" s="4"/>
      <c r="E108" s="4"/>
      <c r="F108" s="4"/>
      <c r="G108" s="4">
        <v>88</v>
      </c>
      <c r="H108" s="4"/>
      <c r="I108" s="4"/>
      <c r="J108" s="4"/>
      <c r="K108" s="4">
        <v>247</v>
      </c>
      <c r="L108" s="4"/>
      <c r="M108" s="4"/>
      <c r="N108" s="4"/>
      <c r="O108" s="4"/>
      <c r="P108" s="4">
        <f>SUM(D108:O108)</f>
        <v>335</v>
      </c>
    </row>
    <row r="109" spans="1:16" x14ac:dyDescent="0.25">
      <c r="A109" s="102">
        <v>49</v>
      </c>
      <c r="B109" s="14" t="s">
        <v>42</v>
      </c>
      <c r="C109" s="19">
        <v>83</v>
      </c>
      <c r="D109" s="4"/>
      <c r="E109" s="4"/>
      <c r="F109" s="4"/>
      <c r="G109" s="4"/>
      <c r="H109" s="27"/>
      <c r="I109" s="27"/>
      <c r="J109" s="4"/>
      <c r="K109" s="27">
        <v>42978</v>
      </c>
      <c r="L109" s="4"/>
      <c r="M109" s="27"/>
      <c r="N109" s="4"/>
      <c r="O109" s="27"/>
      <c r="P109" s="4"/>
    </row>
    <row r="110" spans="1:16" x14ac:dyDescent="0.25">
      <c r="A110" s="103"/>
      <c r="B110" s="15"/>
      <c r="C110" s="20"/>
      <c r="D110" s="4"/>
      <c r="E110" s="4"/>
      <c r="F110" s="4"/>
      <c r="G110" s="4"/>
      <c r="H110" s="4"/>
      <c r="I110" s="4"/>
      <c r="J110" s="4"/>
      <c r="K110" s="4">
        <v>100</v>
      </c>
      <c r="L110" s="4"/>
      <c r="M110" s="4"/>
      <c r="N110" s="4"/>
      <c r="O110" s="4"/>
      <c r="P110" s="4">
        <f>SUM(D110:O110)</f>
        <v>100</v>
      </c>
    </row>
    <row r="111" spans="1:16" x14ac:dyDescent="0.25">
      <c r="A111" s="102">
        <v>50</v>
      </c>
      <c r="B111" s="14" t="s">
        <v>90</v>
      </c>
      <c r="C111" s="23">
        <v>85</v>
      </c>
      <c r="D111" s="4"/>
      <c r="E111" s="4"/>
      <c r="F111" s="4"/>
      <c r="G111" s="4"/>
      <c r="H111" s="27">
        <v>42876</v>
      </c>
      <c r="I111" s="27">
        <v>42904</v>
      </c>
      <c r="J111" s="27"/>
      <c r="K111" s="27"/>
      <c r="L111" s="27"/>
      <c r="M111" s="27">
        <v>43009</v>
      </c>
      <c r="N111" s="4"/>
      <c r="O111" s="4"/>
      <c r="P111" s="4"/>
    </row>
    <row r="112" spans="1:16" x14ac:dyDescent="0.25">
      <c r="A112" s="103"/>
      <c r="B112" s="15"/>
      <c r="C112" s="23"/>
      <c r="D112" s="4"/>
      <c r="E112" s="4"/>
      <c r="F112" s="4"/>
      <c r="G112" s="4"/>
      <c r="H112" s="4">
        <v>50</v>
      </c>
      <c r="I112" s="4">
        <v>150</v>
      </c>
      <c r="J112" s="4"/>
      <c r="K112" s="4"/>
      <c r="L112" s="4"/>
      <c r="M112" s="4">
        <v>300</v>
      </c>
      <c r="N112" s="4"/>
      <c r="O112" s="4"/>
      <c r="P112" s="4">
        <f>SUM(D112:O112)</f>
        <v>500</v>
      </c>
    </row>
    <row r="113" spans="1:16" x14ac:dyDescent="0.25">
      <c r="A113" s="102">
        <v>51</v>
      </c>
      <c r="B113" s="14" t="s">
        <v>43</v>
      </c>
      <c r="C113" s="19">
        <v>86</v>
      </c>
      <c r="D113" s="4"/>
      <c r="E113" s="4"/>
      <c r="F113" s="4"/>
      <c r="G113" s="27"/>
      <c r="H113" s="27"/>
      <c r="I113" s="27">
        <v>42904</v>
      </c>
      <c r="J113" s="27">
        <v>42938</v>
      </c>
      <c r="K113" s="27">
        <v>42959</v>
      </c>
      <c r="L113" s="4"/>
      <c r="M113" s="27"/>
      <c r="N113" s="4"/>
      <c r="O113" s="4"/>
      <c r="P113" s="4"/>
    </row>
    <row r="114" spans="1:16" x14ac:dyDescent="0.25">
      <c r="A114" s="103"/>
      <c r="B114" s="15"/>
      <c r="C114" s="20"/>
      <c r="D114" s="4"/>
      <c r="E114" s="4"/>
      <c r="F114" s="4"/>
      <c r="G114" s="4"/>
      <c r="H114" s="27"/>
      <c r="I114" s="4">
        <v>50</v>
      </c>
      <c r="J114" s="4">
        <v>50</v>
      </c>
      <c r="K114" s="4">
        <v>50</v>
      </c>
      <c r="L114" s="4"/>
      <c r="M114" s="4"/>
      <c r="N114" s="4"/>
      <c r="O114" s="4"/>
      <c r="P114" s="4">
        <f>SUM(D114:O114)</f>
        <v>150</v>
      </c>
    </row>
    <row r="115" spans="1:16" x14ac:dyDescent="0.25">
      <c r="A115" s="102">
        <v>52</v>
      </c>
      <c r="B115" s="14" t="s">
        <v>44</v>
      </c>
      <c r="C115" s="19">
        <v>87</v>
      </c>
      <c r="D115" s="4"/>
      <c r="E115" s="4"/>
      <c r="F115" s="4"/>
      <c r="G115" s="4"/>
      <c r="H115" s="27">
        <v>42876</v>
      </c>
      <c r="I115" s="4"/>
      <c r="J115" s="4"/>
      <c r="K115" s="27"/>
      <c r="L115" s="4"/>
      <c r="M115" s="27"/>
      <c r="N115" s="4"/>
      <c r="O115" s="4"/>
      <c r="P115" s="4"/>
    </row>
    <row r="116" spans="1:16" x14ac:dyDescent="0.25">
      <c r="A116" s="103"/>
      <c r="B116" s="15"/>
      <c r="C116" s="20"/>
      <c r="D116" s="4"/>
      <c r="E116" s="4"/>
      <c r="F116" s="4"/>
      <c r="G116" s="4"/>
      <c r="H116" s="4">
        <v>100</v>
      </c>
      <c r="I116" s="4"/>
      <c r="J116" s="4"/>
      <c r="K116" s="4"/>
      <c r="L116" s="4"/>
      <c r="M116" s="4"/>
      <c r="N116" s="4"/>
      <c r="O116" s="4"/>
      <c r="P116" s="4">
        <f>SUM(D116:O116)</f>
        <v>100</v>
      </c>
    </row>
    <row r="117" spans="1:16" x14ac:dyDescent="0.25">
      <c r="A117" s="102">
        <v>53</v>
      </c>
      <c r="B117" s="14" t="s">
        <v>112</v>
      </c>
      <c r="C117" s="19">
        <v>88</v>
      </c>
      <c r="D117" s="4"/>
      <c r="E117" s="4"/>
      <c r="F117" s="4"/>
      <c r="G117" s="4"/>
      <c r="H117" s="27"/>
      <c r="I117" s="4"/>
      <c r="J117" s="4"/>
      <c r="K117" s="4"/>
      <c r="L117" s="4"/>
      <c r="M117" s="4"/>
      <c r="N117" s="4"/>
      <c r="O117" s="4"/>
      <c r="P117" s="4"/>
    </row>
    <row r="118" spans="1:16" x14ac:dyDescent="0.25">
      <c r="A118" s="103"/>
      <c r="B118" s="15"/>
      <c r="C118" s="20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>
        <f>SUM(D118:O118)</f>
        <v>0</v>
      </c>
    </row>
    <row r="119" spans="1:16" x14ac:dyDescent="0.25">
      <c r="A119" s="102">
        <v>54</v>
      </c>
      <c r="B119" s="14" t="s">
        <v>46</v>
      </c>
      <c r="C119" s="19">
        <v>96</v>
      </c>
      <c r="D119" s="4"/>
      <c r="E119" s="4"/>
      <c r="F119" s="27"/>
      <c r="G119" s="27"/>
      <c r="H119" s="27"/>
      <c r="I119" s="27">
        <v>42890</v>
      </c>
      <c r="J119" s="27">
        <v>42919</v>
      </c>
      <c r="K119" s="27">
        <v>42953</v>
      </c>
      <c r="L119" s="27">
        <v>42981</v>
      </c>
      <c r="M119" s="27">
        <v>43029</v>
      </c>
      <c r="N119" s="27"/>
      <c r="O119" s="4"/>
      <c r="P119" s="4"/>
    </row>
    <row r="120" spans="1:16" x14ac:dyDescent="0.25">
      <c r="A120" s="103"/>
      <c r="B120" s="15"/>
      <c r="C120" s="20"/>
      <c r="D120" s="4"/>
      <c r="E120" s="4"/>
      <c r="F120" s="4"/>
      <c r="G120" s="4"/>
      <c r="H120" s="4"/>
      <c r="I120" s="4">
        <v>25</v>
      </c>
      <c r="J120" s="4">
        <v>26</v>
      </c>
      <c r="K120" s="4">
        <v>32</v>
      </c>
      <c r="L120" s="4">
        <v>42</v>
      </c>
      <c r="M120" s="4">
        <v>42</v>
      </c>
      <c r="N120" s="4"/>
      <c r="O120" s="4"/>
      <c r="P120" s="4">
        <f>SUM(D120:O120)</f>
        <v>167</v>
      </c>
    </row>
    <row r="121" spans="1:16" x14ac:dyDescent="0.25">
      <c r="A121" s="102">
        <v>55</v>
      </c>
      <c r="B121" s="14" t="s">
        <v>47</v>
      </c>
      <c r="C121" s="19">
        <v>98</v>
      </c>
      <c r="D121" s="4"/>
      <c r="E121" s="4"/>
      <c r="F121" s="4"/>
      <c r="G121" s="27"/>
      <c r="H121" s="27">
        <v>42883</v>
      </c>
      <c r="I121" s="27"/>
      <c r="J121" s="27">
        <v>42938</v>
      </c>
      <c r="K121" s="4" t="s">
        <v>113</v>
      </c>
      <c r="L121" s="27">
        <v>43008</v>
      </c>
      <c r="M121" s="27"/>
      <c r="N121" s="4"/>
      <c r="O121" s="27"/>
      <c r="P121" s="4"/>
    </row>
    <row r="122" spans="1:16" x14ac:dyDescent="0.25">
      <c r="A122" s="103"/>
      <c r="B122" s="15"/>
      <c r="C122" s="20"/>
      <c r="D122" s="4"/>
      <c r="E122" s="4"/>
      <c r="F122" s="4"/>
      <c r="G122" s="4"/>
      <c r="H122" s="4">
        <v>30</v>
      </c>
      <c r="I122" s="4"/>
      <c r="J122" s="4">
        <v>114</v>
      </c>
      <c r="K122" s="4"/>
      <c r="L122" s="4">
        <v>120</v>
      </c>
      <c r="M122" s="4"/>
      <c r="N122" s="4"/>
      <c r="O122" s="4"/>
      <c r="P122" s="4">
        <f>SUM(D122:O122)</f>
        <v>264</v>
      </c>
    </row>
    <row r="123" spans="1:16" x14ac:dyDescent="0.25">
      <c r="A123" s="102">
        <v>56</v>
      </c>
      <c r="B123" s="106" t="s">
        <v>83</v>
      </c>
      <c r="C123" s="102">
        <v>100</v>
      </c>
      <c r="D123" s="4"/>
      <c r="E123" s="4"/>
      <c r="F123" s="4"/>
      <c r="G123" s="4"/>
      <c r="H123" s="27"/>
      <c r="I123" s="27"/>
      <c r="J123" s="27">
        <v>42945</v>
      </c>
      <c r="K123" s="27"/>
      <c r="L123" s="4"/>
      <c r="M123" s="4"/>
      <c r="N123" s="4"/>
      <c r="O123" s="4"/>
      <c r="P123" s="4"/>
    </row>
    <row r="124" spans="1:16" x14ac:dyDescent="0.25">
      <c r="A124" s="103"/>
      <c r="B124" s="107"/>
      <c r="C124" s="103"/>
      <c r="D124" s="4"/>
      <c r="E124" s="4"/>
      <c r="F124" s="4"/>
      <c r="G124" s="4"/>
      <c r="H124" s="4"/>
      <c r="I124" s="4"/>
      <c r="J124" s="4">
        <v>90</v>
      </c>
      <c r="K124" s="4"/>
      <c r="L124" s="4"/>
      <c r="M124" s="4"/>
      <c r="N124" s="4"/>
      <c r="O124" s="4"/>
      <c r="P124" s="4">
        <f>SUM(D124:O124)</f>
        <v>90</v>
      </c>
    </row>
    <row r="125" spans="1:16" x14ac:dyDescent="0.25">
      <c r="A125" s="102"/>
      <c r="B125" s="113" t="s">
        <v>115</v>
      </c>
      <c r="C125" s="113"/>
      <c r="D125" s="4"/>
      <c r="E125" s="4"/>
      <c r="F125" s="4"/>
      <c r="G125" s="27"/>
      <c r="H125" s="4"/>
      <c r="I125" s="27"/>
      <c r="J125" s="27"/>
      <c r="K125" s="27"/>
      <c r="L125" s="4"/>
      <c r="M125" s="4"/>
      <c r="N125" s="27"/>
      <c r="O125" s="4"/>
      <c r="P125" s="4"/>
    </row>
    <row r="126" spans="1:16" x14ac:dyDescent="0.25">
      <c r="A126" s="103"/>
      <c r="B126" s="114"/>
      <c r="C126" s="11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>
        <f>SUM(P4:P125)</f>
        <v>16287</v>
      </c>
    </row>
    <row r="127" spans="1:16" x14ac:dyDescent="0.25">
      <c r="A127" s="17"/>
      <c r="C127" s="18"/>
    </row>
    <row r="128" spans="1:16" x14ac:dyDescent="0.25">
      <c r="A128" s="17"/>
      <c r="C128" s="18"/>
    </row>
    <row r="129" spans="1:16" x14ac:dyDescent="0.25">
      <c r="A129" s="17"/>
      <c r="C129" s="18"/>
    </row>
    <row r="130" spans="1:16" ht="15" customHeight="1" x14ac:dyDescent="0.25">
      <c r="A130" s="111" t="s">
        <v>0</v>
      </c>
      <c r="B130" s="113" t="s">
        <v>1</v>
      </c>
      <c r="C130" s="115" t="s">
        <v>69</v>
      </c>
      <c r="D130" s="117" t="s">
        <v>99</v>
      </c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9"/>
      <c r="P130" s="115" t="s">
        <v>10</v>
      </c>
    </row>
    <row r="131" spans="1:16" x14ac:dyDescent="0.25">
      <c r="A131" s="112"/>
      <c r="B131" s="114"/>
      <c r="C131" s="116"/>
      <c r="D131" s="24" t="s">
        <v>71</v>
      </c>
      <c r="E131" s="24" t="s">
        <v>70</v>
      </c>
      <c r="F131" s="24" t="s">
        <v>72</v>
      </c>
      <c r="G131" s="24" t="s">
        <v>73</v>
      </c>
      <c r="H131" s="24" t="s">
        <v>74</v>
      </c>
      <c r="I131" s="24" t="s">
        <v>75</v>
      </c>
      <c r="J131" s="24" t="s">
        <v>76</v>
      </c>
      <c r="K131" s="24" t="s">
        <v>77</v>
      </c>
      <c r="L131" s="24" t="s">
        <v>78</v>
      </c>
      <c r="M131" s="24" t="s">
        <v>79</v>
      </c>
      <c r="N131" s="24" t="s">
        <v>81</v>
      </c>
      <c r="O131" s="24" t="s">
        <v>80</v>
      </c>
      <c r="P131" s="116"/>
    </row>
    <row r="132" spans="1:16" x14ac:dyDescent="0.25">
      <c r="A132" s="102"/>
      <c r="B132" s="95"/>
      <c r="C132" s="102"/>
      <c r="D132" s="1"/>
      <c r="E132" s="1"/>
      <c r="F132" s="1"/>
      <c r="G132" s="1"/>
      <c r="H132" s="1"/>
      <c r="I132" s="1"/>
      <c r="J132" s="28"/>
      <c r="K132" s="28"/>
      <c r="L132" s="4"/>
      <c r="M132" s="27"/>
      <c r="N132" s="4"/>
      <c r="O132" s="4"/>
      <c r="P132" s="1"/>
    </row>
    <row r="133" spans="1:16" x14ac:dyDescent="0.25">
      <c r="A133" s="103"/>
      <c r="B133" s="96"/>
      <c r="C133" s="103"/>
      <c r="D133" s="1"/>
      <c r="E133" s="1"/>
      <c r="F133" s="1"/>
      <c r="G133" s="1"/>
      <c r="H133" s="1"/>
      <c r="I133" s="1"/>
      <c r="J133" s="30"/>
      <c r="K133" s="4"/>
      <c r="L133" s="4"/>
      <c r="M133" s="4"/>
      <c r="N133" s="4"/>
      <c r="O133" s="4"/>
      <c r="P133" s="1">
        <f>SUM(D133:O133)</f>
        <v>0</v>
      </c>
    </row>
    <row r="134" spans="1:16" x14ac:dyDescent="0.25">
      <c r="A134" s="102"/>
      <c r="B134" s="104"/>
      <c r="C134" s="10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03"/>
      <c r="B135" s="105"/>
      <c r="C135" s="10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>
        <f>SUM(D135:O135)</f>
        <v>0</v>
      </c>
    </row>
    <row r="136" spans="1:16" x14ac:dyDescent="0.25">
      <c r="A136" s="102"/>
      <c r="B136" s="104"/>
      <c r="C136" s="10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03"/>
      <c r="B137" s="105"/>
      <c r="C137" s="10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>
        <f>SUM(D137:O137)</f>
        <v>0</v>
      </c>
    </row>
    <row r="138" spans="1:16" x14ac:dyDescent="0.25">
      <c r="A138" s="102"/>
      <c r="B138" s="104"/>
      <c r="C138" s="10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03"/>
      <c r="B139" s="105"/>
      <c r="C139" s="10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>
        <f>SUM(D139:O139)</f>
        <v>0</v>
      </c>
    </row>
    <row r="140" spans="1:16" x14ac:dyDescent="0.25">
      <c r="A140" s="102"/>
      <c r="B140" s="104"/>
      <c r="C140" s="10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03"/>
      <c r="B141" s="105"/>
      <c r="C141" s="10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>
        <f>SUM(D141:O141)</f>
        <v>0</v>
      </c>
    </row>
    <row r="142" spans="1:16" x14ac:dyDescent="0.25">
      <c r="A142" s="102"/>
      <c r="B142" s="104"/>
      <c r="C142" s="10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03"/>
      <c r="B143" s="105"/>
      <c r="C143" s="10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>
        <f>SUM(D143:O143)</f>
        <v>0</v>
      </c>
    </row>
    <row r="144" spans="1:16" x14ac:dyDescent="0.25">
      <c r="A144" s="102"/>
      <c r="B144" s="104"/>
      <c r="C144" s="10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03"/>
      <c r="B145" s="105"/>
      <c r="C145" s="10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>
        <f>SUM(D145:O145)</f>
        <v>0</v>
      </c>
    </row>
    <row r="146" spans="1:16" x14ac:dyDescent="0.25">
      <c r="A146" s="102"/>
      <c r="B146" s="104"/>
      <c r="C146" s="10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03"/>
      <c r="B147" s="105"/>
      <c r="C147" s="10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>
        <f>SUM(D147:O147)</f>
        <v>0</v>
      </c>
    </row>
    <row r="148" spans="1:16" x14ac:dyDescent="0.25">
      <c r="A148" s="102"/>
      <c r="B148" s="104"/>
      <c r="C148" s="10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03"/>
      <c r="B149" s="105"/>
      <c r="C149" s="10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>
        <f>SUM(D149:O149)</f>
        <v>0</v>
      </c>
    </row>
    <row r="150" spans="1:16" x14ac:dyDescent="0.25">
      <c r="A150" s="102"/>
      <c r="B150" s="104"/>
      <c r="C150" s="10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03"/>
      <c r="B151" s="105"/>
      <c r="C151" s="10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>
        <f>SUM(D151:O151)</f>
        <v>0</v>
      </c>
    </row>
    <row r="152" spans="1:16" x14ac:dyDescent="0.25">
      <c r="A152" s="102"/>
      <c r="B152" s="104"/>
      <c r="C152" s="10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03"/>
      <c r="B153" s="105"/>
      <c r="C153" s="10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>
        <f>SUM(D153:O153)</f>
        <v>0</v>
      </c>
    </row>
    <row r="154" spans="1:16" x14ac:dyDescent="0.25">
      <c r="A154" s="102"/>
      <c r="B154" s="104"/>
      <c r="C154" s="10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03"/>
      <c r="B155" s="105"/>
      <c r="C155" s="10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>
        <f>SUM(D155:O155)</f>
        <v>0</v>
      </c>
    </row>
    <row r="156" spans="1:16" x14ac:dyDescent="0.25">
      <c r="A156" s="102"/>
      <c r="B156" s="104"/>
      <c r="C156" s="10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03"/>
      <c r="B157" s="105"/>
      <c r="C157" s="10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>
        <f>SUM(D157:O157)</f>
        <v>0</v>
      </c>
    </row>
    <row r="158" spans="1:16" x14ac:dyDescent="0.25">
      <c r="A158" s="102"/>
      <c r="B158" s="104"/>
      <c r="C158" s="10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03"/>
      <c r="B159" s="105"/>
      <c r="C159" s="10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>
        <f>SUM(D159:O159)</f>
        <v>0</v>
      </c>
    </row>
    <row r="160" spans="1:16" x14ac:dyDescent="0.25">
      <c r="A160" s="102"/>
      <c r="B160" s="106" t="s">
        <v>84</v>
      </c>
      <c r="C160" s="10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03"/>
      <c r="B161" s="107"/>
      <c r="C161" s="103"/>
      <c r="D161" s="9"/>
      <c r="E161" s="9"/>
      <c r="F161" s="9"/>
      <c r="G161" s="9"/>
      <c r="H161" s="1"/>
      <c r="I161" s="9">
        <f>SUM(I160-H161)</f>
        <v>0</v>
      </c>
      <c r="J161" s="9">
        <f t="shared" ref="J161:L161" si="0">SUM(J160-I160)</f>
        <v>0</v>
      </c>
      <c r="K161" s="9">
        <f t="shared" si="0"/>
        <v>0</v>
      </c>
      <c r="L161" s="9">
        <f t="shared" si="0"/>
        <v>0</v>
      </c>
      <c r="M161" s="9"/>
      <c r="N161" s="9">
        <f>SUM(N160-M160)</f>
        <v>0</v>
      </c>
      <c r="O161" s="9">
        <f>SUM(O160-N160)</f>
        <v>0</v>
      </c>
      <c r="P161" s="9">
        <f>SUM(D161:O161)</f>
        <v>0</v>
      </c>
    </row>
    <row r="162" spans="1:16" x14ac:dyDescent="0.25">
      <c r="A162" s="102"/>
      <c r="B162" s="108" t="s">
        <v>85</v>
      </c>
      <c r="C162" s="109"/>
      <c r="D162" s="1">
        <f>SUM(D6+D8+D10+D12+D14+D16+D18+D20+D22+D24+D26+D28+D30+D35+D37+D39+D45+D49+D51+D53+D57+D59+D61+D63+D65+D67+D71+D73+D75+D77+D81+D83+D90+D92+D94+D102+D104+D106+D108+D110+D112+D114+D116+D118+D120+D122+D124+D126+D133+D135+D137+D139+D141+D143+D145+D147+D149+D151+D153+D155+D157+D159+D161)</f>
        <v>0</v>
      </c>
      <c r="E162" s="1">
        <f>SUM(E6+E8+E10+E12+E14+E16+E18+E20+E22+E24+E26+E28+E30+E32+E36+E38+E45+E49+E51+E53+E57+E59+E61+E63+E65+E67+E71+E73+E75+E77+E81+E83+E90+E92+E94+E102+E104+E106+E108+E110+E112+E114+E116+E118+E120+E122+E124+E126+E133+E135+E137+E139+E141+E143+E145+E147+E149+E151+E153+E155+E157+E159+E161)</f>
        <v>130</v>
      </c>
      <c r="F162" s="1">
        <f>SUM(F6+F8+F10+F12+F14+F16+F18+F20+F22+F24+F26+F28+F30+F32+F36+F38+F45+F49+F51+F53+F57+F59+F61+F63+F65+F67+F71+F73+F75+F77+F81+F83+F90+F92+F94+F102+F104+F106+F108+F110+F112+F114+F116+F118+F120+F122+F124+F126+F133+F135+F137+F139+F141+F143+F145+F147+F149+F151+F153+F155+F157+F159+F161)</f>
        <v>230</v>
      </c>
      <c r="G162" s="1">
        <f>SUM(G6+G8+G10+G12+G14+G16+G18+G20+G22+G24+G26+G28+G30+G32+G36+G38+G45+G49+G51+G53+G57+G59+G61+G63+G65+G67+G71+G73+G75+G77+G81+G83+G90+G92+G94+G102+G104+G106+G108+G110+G112+G114+G116+G118+G120+G122+G124+G126+G133+G135+G137+G139+G141+G143+G145+G147+G149+G151+G153+G155+G157+G159+G161)</f>
        <v>1932</v>
      </c>
      <c r="H162" s="9">
        <f>SUM(H161-G160)</f>
        <v>0</v>
      </c>
      <c r="I162" s="1">
        <f t="shared" ref="I162:O162" si="1">SUM(I6+I8+I10+I12+I14+I16+I18+I20+I22+I24+I26+I28+I30+I32+I36+I38+I45+I49+I51+I53+I57+I59+I61+I63+I65+I67+I71+I73+I75+I77+I81+I83+I90+I92+I94+I102+I104+I106+I108+I110+I112+I114+I116+I118+I120+I122+I124+I126+I133+I135+I137+I139+I141+I143+I145+I147+I149+I151+I153+I155+I157+I159+I161)</f>
        <v>1437</v>
      </c>
      <c r="J162" s="1">
        <f t="shared" si="1"/>
        <v>3140</v>
      </c>
      <c r="K162" s="1">
        <f t="shared" si="1"/>
        <v>1999</v>
      </c>
      <c r="L162" s="1">
        <f t="shared" si="1"/>
        <v>1967</v>
      </c>
      <c r="M162" s="1">
        <f t="shared" si="1"/>
        <v>1726</v>
      </c>
      <c r="N162" s="1">
        <f t="shared" si="1"/>
        <v>585</v>
      </c>
      <c r="O162" s="1">
        <f t="shared" si="1"/>
        <v>535</v>
      </c>
      <c r="P162" s="1">
        <f>SUM(D162:O162)</f>
        <v>13681</v>
      </c>
    </row>
    <row r="163" spans="1:16" x14ac:dyDescent="0.25">
      <c r="A163" s="103"/>
      <c r="B163" s="108" t="s">
        <v>86</v>
      </c>
      <c r="C163" s="109"/>
      <c r="D163" s="1">
        <v>1200</v>
      </c>
      <c r="E163" s="1">
        <v>0</v>
      </c>
      <c r="F163" s="1">
        <v>474</v>
      </c>
      <c r="G163" s="1">
        <v>915</v>
      </c>
      <c r="H163" s="1">
        <f>SUM(H6+H8+H10+H12+H14+H16+H18+H20+H22+H24+H26+H28+H30+H32+H36+H38+H45+H49+H51+H53+H57+H59+H61+H63+H65+H67+H71+H73+H75+H77+H81+H83+H90+H92+H94+H102+H104+H106+H108+H110+H112+H114+H116+H118+H120+H122+H124+H126+H133+H135+H137+H139+H141+H143+H145+H148+H150+H152+H154+H156+H158+H160+H162)</f>
        <v>1667</v>
      </c>
      <c r="I163" s="1"/>
      <c r="J163" s="1"/>
      <c r="K163" s="1"/>
      <c r="L163" s="1"/>
      <c r="M163" s="1"/>
      <c r="N163" s="1"/>
      <c r="O163" s="1"/>
      <c r="P163" s="1">
        <f>SUM(D163:O163)</f>
        <v>4256</v>
      </c>
    </row>
    <row r="164" spans="1:16" x14ac:dyDescent="0.25">
      <c r="A164" s="23"/>
      <c r="B164" s="108" t="s">
        <v>50</v>
      </c>
      <c r="C164" s="109"/>
      <c r="D164" s="1">
        <f t="shared" ref="D164:P165" si="2">SUM(D162-D163)</f>
        <v>-1200</v>
      </c>
      <c r="E164" s="1">
        <f t="shared" si="2"/>
        <v>130</v>
      </c>
      <c r="F164" s="1">
        <f t="shared" si="2"/>
        <v>-244</v>
      </c>
      <c r="G164" s="1">
        <f t="shared" si="2"/>
        <v>1017</v>
      </c>
      <c r="H164" s="1"/>
      <c r="I164" s="1">
        <f t="shared" si="2"/>
        <v>1437</v>
      </c>
      <c r="J164" s="1">
        <f t="shared" si="2"/>
        <v>3140</v>
      </c>
      <c r="K164" s="1">
        <f t="shared" si="2"/>
        <v>1999</v>
      </c>
      <c r="L164" s="1">
        <f t="shared" si="2"/>
        <v>1967</v>
      </c>
      <c r="M164" s="1">
        <f t="shared" si="2"/>
        <v>1726</v>
      </c>
      <c r="N164" s="1">
        <f t="shared" si="2"/>
        <v>585</v>
      </c>
      <c r="O164" s="1">
        <f t="shared" si="2"/>
        <v>535</v>
      </c>
      <c r="P164" s="1">
        <f t="shared" si="2"/>
        <v>9425</v>
      </c>
    </row>
    <row r="165" spans="1:16" x14ac:dyDescent="0.25">
      <c r="A165" s="29"/>
      <c r="B165" s="126" t="s">
        <v>100</v>
      </c>
      <c r="C165" s="127"/>
      <c r="D165" s="1"/>
      <c r="E165" s="1"/>
      <c r="F165" s="1"/>
      <c r="G165" s="1"/>
      <c r="H165" s="1">
        <f t="shared" si="2"/>
        <v>1667</v>
      </c>
      <c r="I165" s="9"/>
      <c r="J165" s="9"/>
      <c r="K165" s="9"/>
      <c r="L165" s="9"/>
      <c r="M165" s="1"/>
      <c r="N165" s="1"/>
      <c r="O165" s="1"/>
      <c r="P165" s="9">
        <v>1168</v>
      </c>
    </row>
    <row r="166" spans="1:16" x14ac:dyDescent="0.25">
      <c r="A166" s="17"/>
      <c r="C166" s="18"/>
      <c r="H166" s="9"/>
    </row>
    <row r="167" spans="1:16" x14ac:dyDescent="0.25">
      <c r="A167" s="17"/>
      <c r="C167" s="18"/>
    </row>
    <row r="168" spans="1:16" x14ac:dyDescent="0.25">
      <c r="A168" s="17"/>
      <c r="C168" s="18"/>
    </row>
  </sheetData>
  <mergeCells count="193">
    <mergeCell ref="D1:O1"/>
    <mergeCell ref="P1:P2"/>
    <mergeCell ref="B3:B4"/>
    <mergeCell ref="C3:C4"/>
    <mergeCell ref="A5:A6"/>
    <mergeCell ref="B5:B6"/>
    <mergeCell ref="C5:C6"/>
    <mergeCell ref="A7:A8"/>
    <mergeCell ref="B7:B8"/>
    <mergeCell ref="C7:C8"/>
    <mergeCell ref="A1:A2"/>
    <mergeCell ref="B1:B2"/>
    <mergeCell ref="C1:C2"/>
    <mergeCell ref="A13:A14"/>
    <mergeCell ref="B13:B14"/>
    <mergeCell ref="C13:C14"/>
    <mergeCell ref="A15:A16"/>
    <mergeCell ref="B15:B16"/>
    <mergeCell ref="C15:C16"/>
    <mergeCell ref="A9:A10"/>
    <mergeCell ref="B9:B10"/>
    <mergeCell ref="C9:C10"/>
    <mergeCell ref="A11:A12"/>
    <mergeCell ref="B11:B12"/>
    <mergeCell ref="C11:C12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29:A30"/>
    <mergeCell ref="B29:B30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A42:A43"/>
    <mergeCell ref="B42:B43"/>
    <mergeCell ref="C42:C43"/>
    <mergeCell ref="D42:O42"/>
    <mergeCell ref="P42:P43"/>
    <mergeCell ref="A44:A45"/>
    <mergeCell ref="B44:B45"/>
    <mergeCell ref="C44:C45"/>
    <mergeCell ref="A33:A34"/>
    <mergeCell ref="C33:C34"/>
    <mergeCell ref="A35:A36"/>
    <mergeCell ref="B35:B36"/>
    <mergeCell ref="C35:C36"/>
    <mergeCell ref="A37:A38"/>
    <mergeCell ref="B37:B38"/>
    <mergeCell ref="C37:C38"/>
    <mergeCell ref="A52:A53"/>
    <mergeCell ref="B52:B53"/>
    <mergeCell ref="C52:C53"/>
    <mergeCell ref="A54:A55"/>
    <mergeCell ref="C54:C55"/>
    <mergeCell ref="A56:A57"/>
    <mergeCell ref="B56:B57"/>
    <mergeCell ref="C56:C57"/>
    <mergeCell ref="A46:A47"/>
    <mergeCell ref="C46:C47"/>
    <mergeCell ref="A48:A49"/>
    <mergeCell ref="B48:B49"/>
    <mergeCell ref="C48:C49"/>
    <mergeCell ref="A50:A51"/>
    <mergeCell ref="B50:B51"/>
    <mergeCell ref="C50:C51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A70:A71"/>
    <mergeCell ref="B70:B71"/>
    <mergeCell ref="C70:C71"/>
    <mergeCell ref="A72:A73"/>
    <mergeCell ref="A74:A75"/>
    <mergeCell ref="A78:A79"/>
    <mergeCell ref="A66:A67"/>
    <mergeCell ref="B66:B67"/>
    <mergeCell ref="C66:C67"/>
    <mergeCell ref="A68:A69"/>
    <mergeCell ref="B68:B69"/>
    <mergeCell ref="C68:C69"/>
    <mergeCell ref="P87:P88"/>
    <mergeCell ref="A89:A90"/>
    <mergeCell ref="B89:B90"/>
    <mergeCell ref="C89:C90"/>
    <mergeCell ref="A91:A92"/>
    <mergeCell ref="B91:B92"/>
    <mergeCell ref="C91:C92"/>
    <mergeCell ref="A80:A81"/>
    <mergeCell ref="A82:A83"/>
    <mergeCell ref="A87:A88"/>
    <mergeCell ref="B87:B88"/>
    <mergeCell ref="C87:C88"/>
    <mergeCell ref="D87:O87"/>
    <mergeCell ref="A107:A108"/>
    <mergeCell ref="A109:A110"/>
    <mergeCell ref="A111:A112"/>
    <mergeCell ref="A113:A114"/>
    <mergeCell ref="A115:A116"/>
    <mergeCell ref="A117:A118"/>
    <mergeCell ref="A93:A94"/>
    <mergeCell ref="A95:A96"/>
    <mergeCell ref="A97:A98"/>
    <mergeCell ref="A101:A102"/>
    <mergeCell ref="A103:A104"/>
    <mergeCell ref="A105:A106"/>
    <mergeCell ref="A130:A131"/>
    <mergeCell ref="B130:B131"/>
    <mergeCell ref="C130:C131"/>
    <mergeCell ref="D130:O130"/>
    <mergeCell ref="P130:P131"/>
    <mergeCell ref="A132:A133"/>
    <mergeCell ref="B132:B133"/>
    <mergeCell ref="C132:C133"/>
    <mergeCell ref="A119:A120"/>
    <mergeCell ref="A121:A122"/>
    <mergeCell ref="A123:A124"/>
    <mergeCell ref="B123:B124"/>
    <mergeCell ref="C123:C124"/>
    <mergeCell ref="A125:A126"/>
    <mergeCell ref="B125:B126"/>
    <mergeCell ref="C125:C126"/>
    <mergeCell ref="A138:A139"/>
    <mergeCell ref="B138:B139"/>
    <mergeCell ref="C138:C139"/>
    <mergeCell ref="A140:A141"/>
    <mergeCell ref="B140:B141"/>
    <mergeCell ref="C140:C141"/>
    <mergeCell ref="A134:A135"/>
    <mergeCell ref="B134:B135"/>
    <mergeCell ref="C134:C135"/>
    <mergeCell ref="A136:A137"/>
    <mergeCell ref="B136:B137"/>
    <mergeCell ref="C136:C137"/>
    <mergeCell ref="A146:A147"/>
    <mergeCell ref="B146:B147"/>
    <mergeCell ref="C146:C147"/>
    <mergeCell ref="A148:A149"/>
    <mergeCell ref="B148:B149"/>
    <mergeCell ref="C148:C149"/>
    <mergeCell ref="A142:A143"/>
    <mergeCell ref="B142:B143"/>
    <mergeCell ref="C142:C143"/>
    <mergeCell ref="A144:A145"/>
    <mergeCell ref="B144:B145"/>
    <mergeCell ref="C144:C145"/>
    <mergeCell ref="A154:A155"/>
    <mergeCell ref="B154:B155"/>
    <mergeCell ref="C154:C155"/>
    <mergeCell ref="A156:A157"/>
    <mergeCell ref="B156:B157"/>
    <mergeCell ref="C156:C157"/>
    <mergeCell ref="A150:A151"/>
    <mergeCell ref="B150:B151"/>
    <mergeCell ref="C150:C151"/>
    <mergeCell ref="A152:A153"/>
    <mergeCell ref="B152:B153"/>
    <mergeCell ref="C152:C153"/>
    <mergeCell ref="A162:A163"/>
    <mergeCell ref="B162:C162"/>
    <mergeCell ref="B163:C163"/>
    <mergeCell ref="B164:C164"/>
    <mergeCell ref="B165:C165"/>
    <mergeCell ref="A158:A159"/>
    <mergeCell ref="B158:B159"/>
    <mergeCell ref="C158:C159"/>
    <mergeCell ref="A160:A161"/>
    <mergeCell ref="B160:B161"/>
    <mergeCell ref="C160:C161"/>
  </mergeCells>
  <pageMargins left="0.19685039370078741" right="0.19685039370078741" top="1.1811023622047245" bottom="0.15748031496062992" header="0.31496062992125984" footer="0.31496062992125984"/>
  <pageSetup paperSize="9" scale="90" orientation="landscape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opLeftCell="A25" zoomScale="80" zoomScaleNormal="80" workbookViewId="0">
      <pane ySplit="720" topLeftCell="A109" activePane="bottomLeft"/>
      <selection activeCell="J46" sqref="J46"/>
      <selection pane="bottomLeft" activeCell="R123" sqref="R123"/>
    </sheetView>
  </sheetViews>
  <sheetFormatPr defaultRowHeight="15" x14ac:dyDescent="0.25"/>
  <cols>
    <col min="1" max="1" width="3.5703125" customWidth="1"/>
    <col min="2" max="2" width="18.28515625" customWidth="1"/>
    <col min="3" max="3" width="6" customWidth="1"/>
    <col min="4" max="4" width="10.85546875" customWidth="1"/>
    <col min="5" max="5" width="12.7109375" customWidth="1"/>
    <col min="6" max="6" width="10.85546875" customWidth="1"/>
    <col min="7" max="7" width="12.42578125" customWidth="1"/>
    <col min="8" max="8" width="12.140625" customWidth="1"/>
    <col min="9" max="10" width="12.42578125" customWidth="1"/>
    <col min="11" max="11" width="12.28515625" customWidth="1"/>
    <col min="12" max="12" width="11.7109375" customWidth="1"/>
    <col min="13" max="13" width="11.140625" customWidth="1"/>
    <col min="14" max="14" width="13.42578125" customWidth="1"/>
    <col min="15" max="15" width="10.85546875" customWidth="1"/>
    <col min="16" max="16" width="15.140625" customWidth="1"/>
  </cols>
  <sheetData>
    <row r="1" spans="1:16" x14ac:dyDescent="0.25">
      <c r="A1" s="122" t="s">
        <v>0</v>
      </c>
      <c r="B1" s="135" t="s">
        <v>1</v>
      </c>
      <c r="C1" s="141" t="s">
        <v>69</v>
      </c>
      <c r="D1" s="128" t="s">
        <v>127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/>
      <c r="P1" s="131" t="s">
        <v>10</v>
      </c>
    </row>
    <row r="2" spans="1:16" x14ac:dyDescent="0.25">
      <c r="A2" s="123"/>
      <c r="B2" s="136"/>
      <c r="C2" s="142"/>
      <c r="D2" s="37" t="s">
        <v>71</v>
      </c>
      <c r="E2" s="37" t="s">
        <v>70</v>
      </c>
      <c r="F2" s="37" t="s">
        <v>72</v>
      </c>
      <c r="G2" s="37" t="s">
        <v>73</v>
      </c>
      <c r="H2" s="37" t="s">
        <v>74</v>
      </c>
      <c r="I2" s="37" t="s">
        <v>75</v>
      </c>
      <c r="J2" s="37" t="s">
        <v>76</v>
      </c>
      <c r="K2" s="37" t="s">
        <v>77</v>
      </c>
      <c r="L2" s="37" t="s">
        <v>78</v>
      </c>
      <c r="M2" s="37" t="s">
        <v>79</v>
      </c>
      <c r="N2" s="37" t="s">
        <v>81</v>
      </c>
      <c r="O2" s="37" t="s">
        <v>80</v>
      </c>
      <c r="P2" s="132"/>
    </row>
    <row r="3" spans="1:16" ht="19.5" customHeight="1" x14ac:dyDescent="0.25">
      <c r="A3" s="31"/>
      <c r="B3" s="133" t="s">
        <v>95</v>
      </c>
      <c r="C3" s="135">
        <v>2</v>
      </c>
      <c r="D3" s="52"/>
      <c r="E3" s="52"/>
      <c r="F3" s="53"/>
      <c r="G3" s="53">
        <v>43932</v>
      </c>
      <c r="H3" s="52"/>
      <c r="I3" s="39">
        <v>43995</v>
      </c>
      <c r="J3" s="53">
        <v>44023</v>
      </c>
      <c r="K3" s="53">
        <v>44065</v>
      </c>
      <c r="L3" s="53"/>
      <c r="M3" s="53">
        <v>44133</v>
      </c>
      <c r="N3" s="53"/>
      <c r="O3" s="53">
        <v>44191</v>
      </c>
      <c r="P3" s="38"/>
    </row>
    <row r="4" spans="1:16" ht="19.5" customHeight="1" x14ac:dyDescent="0.25">
      <c r="A4" s="31"/>
      <c r="B4" s="134"/>
      <c r="C4" s="136"/>
      <c r="D4" s="52"/>
      <c r="E4" s="52"/>
      <c r="F4" s="52"/>
      <c r="G4" s="52">
        <v>120</v>
      </c>
      <c r="H4" s="52"/>
      <c r="I4" s="52">
        <v>50</v>
      </c>
      <c r="J4" s="52">
        <v>30</v>
      </c>
      <c r="K4" s="52">
        <v>53</v>
      </c>
      <c r="L4" s="52"/>
      <c r="M4" s="52">
        <v>100</v>
      </c>
      <c r="N4" s="52"/>
      <c r="O4" s="52">
        <v>70</v>
      </c>
      <c r="P4" s="38">
        <f>SUM(D4:O4)</f>
        <v>423</v>
      </c>
    </row>
    <row r="5" spans="1:16" ht="19.5" customHeight="1" x14ac:dyDescent="0.25">
      <c r="A5" s="102">
        <v>1</v>
      </c>
      <c r="B5" s="137" t="s">
        <v>9</v>
      </c>
      <c r="C5" s="139">
        <v>3</v>
      </c>
      <c r="D5" s="52"/>
      <c r="E5" s="52"/>
      <c r="F5" s="52"/>
      <c r="G5" s="53"/>
      <c r="H5" s="53"/>
      <c r="I5" s="53"/>
      <c r="J5" s="53"/>
      <c r="K5" s="53"/>
      <c r="L5" s="53">
        <v>44090</v>
      </c>
      <c r="M5" s="52"/>
      <c r="N5" s="52"/>
      <c r="O5" s="52"/>
      <c r="P5" s="38"/>
    </row>
    <row r="6" spans="1:16" ht="19.5" customHeight="1" x14ac:dyDescent="0.25">
      <c r="A6" s="103"/>
      <c r="B6" s="138"/>
      <c r="C6" s="140"/>
      <c r="D6" s="54"/>
      <c r="E6" s="54"/>
      <c r="F6" s="54"/>
      <c r="G6" s="54"/>
      <c r="H6" s="52"/>
      <c r="I6" s="52"/>
      <c r="J6" s="52"/>
      <c r="K6" s="52"/>
      <c r="L6" s="52">
        <v>41</v>
      </c>
      <c r="M6" s="52"/>
      <c r="N6" s="52"/>
      <c r="O6" s="52"/>
      <c r="P6" s="38">
        <f>SUM(D6:O6)</f>
        <v>41</v>
      </c>
    </row>
    <row r="7" spans="1:16" ht="19.5" customHeight="1" x14ac:dyDescent="0.25">
      <c r="A7" s="102">
        <v>2</v>
      </c>
      <c r="B7" s="137" t="s">
        <v>130</v>
      </c>
      <c r="C7" s="139">
        <v>4</v>
      </c>
      <c r="D7" s="52"/>
      <c r="E7" s="52"/>
      <c r="F7" s="52"/>
      <c r="G7" s="53"/>
      <c r="H7" s="53">
        <v>43981</v>
      </c>
      <c r="I7" s="53"/>
      <c r="J7" s="53">
        <v>44026</v>
      </c>
      <c r="K7" s="53">
        <v>44069</v>
      </c>
      <c r="L7" s="53"/>
      <c r="M7" s="52"/>
      <c r="N7" s="53">
        <v>44139</v>
      </c>
      <c r="O7" s="52"/>
      <c r="P7" s="38"/>
    </row>
    <row r="8" spans="1:16" ht="19.5" customHeight="1" x14ac:dyDescent="0.25">
      <c r="A8" s="103"/>
      <c r="B8" s="138"/>
      <c r="C8" s="140"/>
      <c r="D8" s="52"/>
      <c r="E8" s="52"/>
      <c r="F8" s="52"/>
      <c r="G8" s="52"/>
      <c r="H8" s="52">
        <v>13</v>
      </c>
      <c r="I8" s="52"/>
      <c r="J8" s="52">
        <v>78</v>
      </c>
      <c r="K8" s="52">
        <v>158</v>
      </c>
      <c r="L8" s="52"/>
      <c r="M8" s="52"/>
      <c r="N8" s="52">
        <v>303</v>
      </c>
      <c r="O8" s="52"/>
      <c r="P8" s="38">
        <f>SUM(D8:O8)</f>
        <v>552</v>
      </c>
    </row>
    <row r="9" spans="1:16" ht="19.5" customHeight="1" x14ac:dyDescent="0.25">
      <c r="A9" s="102">
        <v>3</v>
      </c>
      <c r="B9" s="143" t="s">
        <v>52</v>
      </c>
      <c r="C9" s="139">
        <v>5</v>
      </c>
      <c r="D9" s="52"/>
      <c r="E9" s="52"/>
      <c r="F9" s="52"/>
      <c r="G9" s="53"/>
      <c r="H9" s="53">
        <v>43967</v>
      </c>
      <c r="I9" s="53"/>
      <c r="J9" s="53"/>
      <c r="K9" s="53"/>
      <c r="L9" s="53"/>
      <c r="M9" s="52"/>
      <c r="N9" s="52"/>
      <c r="O9" s="52"/>
      <c r="P9" s="38"/>
    </row>
    <row r="10" spans="1:16" ht="19.5" customHeight="1" x14ac:dyDescent="0.25">
      <c r="A10" s="103"/>
      <c r="B10" s="144"/>
      <c r="C10" s="140"/>
      <c r="D10" s="52"/>
      <c r="E10" s="52"/>
      <c r="F10" s="52"/>
      <c r="G10" s="52"/>
      <c r="H10" s="52">
        <v>130</v>
      </c>
      <c r="I10" s="52"/>
      <c r="J10" s="52"/>
      <c r="K10" s="52"/>
      <c r="L10" s="52"/>
      <c r="M10" s="52"/>
      <c r="N10" s="52"/>
      <c r="O10" s="52"/>
      <c r="P10" s="38">
        <f>SUM(D10:O10)</f>
        <v>130</v>
      </c>
    </row>
    <row r="11" spans="1:16" ht="19.5" customHeight="1" x14ac:dyDescent="0.25">
      <c r="A11" s="102">
        <v>4</v>
      </c>
      <c r="B11" s="137" t="s">
        <v>12</v>
      </c>
      <c r="C11" s="139">
        <v>6</v>
      </c>
      <c r="D11" s="53"/>
      <c r="E11" s="53">
        <v>43890</v>
      </c>
      <c r="F11" s="53"/>
      <c r="G11" s="53"/>
      <c r="H11" s="53"/>
      <c r="I11" s="53">
        <v>44002</v>
      </c>
      <c r="J11" s="53"/>
      <c r="K11" s="53"/>
      <c r="L11" s="39">
        <v>44079</v>
      </c>
      <c r="M11" s="53"/>
      <c r="N11" s="52"/>
      <c r="O11" s="53"/>
      <c r="P11" s="38"/>
    </row>
    <row r="12" spans="1:16" ht="19.5" customHeight="1" x14ac:dyDescent="0.25">
      <c r="A12" s="103"/>
      <c r="B12" s="138"/>
      <c r="C12" s="140"/>
      <c r="D12" s="52"/>
      <c r="E12" s="52">
        <v>120</v>
      </c>
      <c r="F12" s="52"/>
      <c r="G12" s="52"/>
      <c r="H12" s="52"/>
      <c r="I12" s="52">
        <v>200</v>
      </c>
      <c r="J12" s="52"/>
      <c r="K12" s="52"/>
      <c r="L12" s="52">
        <v>232</v>
      </c>
      <c r="M12" s="52"/>
      <c r="N12" s="52"/>
      <c r="O12" s="52"/>
      <c r="P12" s="38">
        <f>SUM(D12:O12)</f>
        <v>552</v>
      </c>
    </row>
    <row r="13" spans="1:16" ht="19.5" customHeight="1" x14ac:dyDescent="0.25">
      <c r="A13" s="102">
        <v>5</v>
      </c>
      <c r="B13" s="137" t="s">
        <v>13</v>
      </c>
      <c r="C13" s="139">
        <v>7</v>
      </c>
      <c r="D13" s="53"/>
      <c r="E13" s="53">
        <v>43869</v>
      </c>
      <c r="F13" s="53"/>
      <c r="G13" s="53">
        <v>43932</v>
      </c>
      <c r="H13" s="39">
        <v>43953</v>
      </c>
      <c r="I13" s="53">
        <v>43988</v>
      </c>
      <c r="J13" s="53">
        <v>44023</v>
      </c>
      <c r="K13" s="39">
        <v>44051</v>
      </c>
      <c r="L13" s="39">
        <v>44079</v>
      </c>
      <c r="M13" s="53">
        <v>44114</v>
      </c>
      <c r="N13" s="53"/>
      <c r="O13" s="53">
        <v>44170</v>
      </c>
      <c r="P13" s="38"/>
    </row>
    <row r="14" spans="1:16" ht="19.5" customHeight="1" x14ac:dyDescent="0.25">
      <c r="A14" s="103"/>
      <c r="B14" s="138"/>
      <c r="C14" s="140"/>
      <c r="D14" s="52"/>
      <c r="E14" s="52">
        <v>70</v>
      </c>
      <c r="F14" s="52"/>
      <c r="G14" s="52">
        <v>177</v>
      </c>
      <c r="H14" s="52">
        <v>70</v>
      </c>
      <c r="I14" s="52">
        <v>168</v>
      </c>
      <c r="J14" s="52">
        <v>135</v>
      </c>
      <c r="K14" s="52">
        <v>80</v>
      </c>
      <c r="L14" s="52">
        <v>80</v>
      </c>
      <c r="M14" s="52">
        <v>190</v>
      </c>
      <c r="N14" s="52"/>
      <c r="O14" s="52">
        <v>110</v>
      </c>
      <c r="P14" s="38">
        <f>SUM(D14:O14)</f>
        <v>1080</v>
      </c>
    </row>
    <row r="15" spans="1:16" ht="19.5" customHeight="1" x14ac:dyDescent="0.25">
      <c r="A15" s="102">
        <v>6</v>
      </c>
      <c r="B15" s="137" t="s">
        <v>14</v>
      </c>
      <c r="C15" s="139">
        <v>8</v>
      </c>
      <c r="D15" s="53"/>
      <c r="E15" s="53">
        <v>43869</v>
      </c>
      <c r="F15" s="53"/>
      <c r="G15" s="53">
        <v>43932</v>
      </c>
      <c r="H15" s="39">
        <v>43953</v>
      </c>
      <c r="I15" s="53">
        <v>43988</v>
      </c>
      <c r="J15" s="53">
        <v>44023</v>
      </c>
      <c r="K15" s="39">
        <v>44051</v>
      </c>
      <c r="L15" s="39">
        <v>44079</v>
      </c>
      <c r="M15" s="53">
        <v>44114</v>
      </c>
      <c r="N15" s="53"/>
      <c r="O15" s="53">
        <v>44170</v>
      </c>
      <c r="P15" s="38"/>
    </row>
    <row r="16" spans="1:16" ht="19.5" customHeight="1" x14ac:dyDescent="0.25">
      <c r="A16" s="103"/>
      <c r="B16" s="138"/>
      <c r="C16" s="140"/>
      <c r="D16" s="52"/>
      <c r="E16" s="52">
        <v>163</v>
      </c>
      <c r="F16" s="52"/>
      <c r="G16" s="52">
        <v>110</v>
      </c>
      <c r="H16" s="52">
        <v>63</v>
      </c>
      <c r="I16" s="52">
        <v>155</v>
      </c>
      <c r="J16" s="52">
        <v>151</v>
      </c>
      <c r="K16" s="52">
        <v>104</v>
      </c>
      <c r="L16" s="52">
        <v>90</v>
      </c>
      <c r="M16" s="52">
        <v>90</v>
      </c>
      <c r="N16" s="52"/>
      <c r="O16" s="52">
        <v>100</v>
      </c>
      <c r="P16" s="38">
        <f>SUM(D16:O16)</f>
        <v>1026</v>
      </c>
    </row>
    <row r="17" spans="1:16" ht="19.5" customHeight="1" x14ac:dyDescent="0.25">
      <c r="A17" s="102">
        <v>7</v>
      </c>
      <c r="B17" s="137" t="s">
        <v>15</v>
      </c>
      <c r="C17" s="139">
        <v>11</v>
      </c>
      <c r="D17" s="52"/>
      <c r="E17" s="52"/>
      <c r="F17" s="53"/>
      <c r="G17" s="53"/>
      <c r="H17" s="53">
        <v>43974</v>
      </c>
      <c r="I17" s="53"/>
      <c r="J17" s="53"/>
      <c r="K17" s="53"/>
      <c r="L17" s="53"/>
      <c r="M17" s="39">
        <v>44135</v>
      </c>
      <c r="N17" s="53"/>
      <c r="O17" s="53"/>
      <c r="P17" s="38"/>
    </row>
    <row r="18" spans="1:16" ht="19.5" customHeight="1" x14ac:dyDescent="0.25">
      <c r="A18" s="103"/>
      <c r="B18" s="138"/>
      <c r="C18" s="140"/>
      <c r="D18" s="38"/>
      <c r="E18" s="38"/>
      <c r="F18" s="38"/>
      <c r="G18" s="38"/>
      <c r="H18" s="38">
        <v>100</v>
      </c>
      <c r="I18" s="38"/>
      <c r="J18" s="38"/>
      <c r="K18" s="38"/>
      <c r="L18" s="38"/>
      <c r="M18" s="38">
        <v>107</v>
      </c>
      <c r="N18" s="38"/>
      <c r="O18" s="38"/>
      <c r="P18" s="38">
        <f>SUM(D18:O18)</f>
        <v>207</v>
      </c>
    </row>
    <row r="19" spans="1:16" ht="19.5" customHeight="1" x14ac:dyDescent="0.25">
      <c r="A19" s="33"/>
      <c r="B19" s="137" t="s">
        <v>126</v>
      </c>
      <c r="C19" s="139">
        <v>12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19.5" customHeight="1" x14ac:dyDescent="0.25">
      <c r="A20" s="33"/>
      <c r="B20" s="138"/>
      <c r="C20" s="140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>
        <f>SUM(D20:O20)</f>
        <v>0</v>
      </c>
    </row>
    <row r="21" spans="1:16" ht="19.5" customHeight="1" x14ac:dyDescent="0.25">
      <c r="A21" s="102">
        <v>8</v>
      </c>
      <c r="B21" s="137" t="s">
        <v>116</v>
      </c>
      <c r="C21" s="145">
        <v>13</v>
      </c>
      <c r="D21" s="38"/>
      <c r="E21" s="38"/>
      <c r="F21" s="38"/>
      <c r="G21" s="39"/>
      <c r="H21" s="39"/>
      <c r="I21" s="39"/>
      <c r="J21" s="39"/>
      <c r="K21" s="39"/>
      <c r="L21" s="39"/>
      <c r="M21" s="39"/>
      <c r="N21" s="38"/>
      <c r="O21" s="39">
        <v>44189</v>
      </c>
      <c r="P21" s="38"/>
    </row>
    <row r="22" spans="1:16" ht="19.5" customHeight="1" x14ac:dyDescent="0.25">
      <c r="A22" s="103"/>
      <c r="B22" s="138"/>
      <c r="C22" s="145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>
        <v>200</v>
      </c>
      <c r="P22" s="38">
        <f>SUM(D22:O22)</f>
        <v>200</v>
      </c>
    </row>
    <row r="23" spans="1:16" ht="19.5" customHeight="1" x14ac:dyDescent="0.25">
      <c r="A23" s="102">
        <v>9</v>
      </c>
      <c r="B23" s="137" t="s">
        <v>17</v>
      </c>
      <c r="C23" s="139">
        <v>14</v>
      </c>
      <c r="D23" s="38"/>
      <c r="E23" s="38"/>
      <c r="F23" s="38"/>
      <c r="G23" s="39"/>
      <c r="H23" s="39">
        <v>43960</v>
      </c>
      <c r="I23" s="39">
        <v>43995</v>
      </c>
      <c r="J23" s="39"/>
      <c r="K23" s="39"/>
      <c r="L23" s="39">
        <v>44100</v>
      </c>
      <c r="M23" s="38"/>
      <c r="N23" s="39"/>
      <c r="O23" s="39"/>
      <c r="P23" s="38"/>
    </row>
    <row r="24" spans="1:16" ht="19.5" customHeight="1" x14ac:dyDescent="0.25">
      <c r="A24" s="103"/>
      <c r="B24" s="138"/>
      <c r="C24" s="140"/>
      <c r="D24" s="38"/>
      <c r="E24" s="38"/>
      <c r="F24" s="38"/>
      <c r="G24" s="38"/>
      <c r="H24" s="38">
        <v>30</v>
      </c>
      <c r="I24" s="38">
        <v>32</v>
      </c>
      <c r="J24" s="38"/>
      <c r="K24" s="38"/>
      <c r="L24" s="38">
        <v>90</v>
      </c>
      <c r="M24" s="38"/>
      <c r="N24" s="38"/>
      <c r="O24" s="38"/>
      <c r="P24" s="38">
        <f>SUM(D24:O24)</f>
        <v>152</v>
      </c>
    </row>
    <row r="25" spans="1:16" ht="19.5" customHeight="1" x14ac:dyDescent="0.25">
      <c r="A25" s="102">
        <v>10</v>
      </c>
      <c r="B25" s="137" t="s">
        <v>18</v>
      </c>
      <c r="C25" s="139">
        <v>16</v>
      </c>
      <c r="D25" s="38"/>
      <c r="E25" s="38"/>
      <c r="F25" s="38"/>
      <c r="G25" s="38"/>
      <c r="H25" s="39"/>
      <c r="I25" s="39"/>
      <c r="J25" s="38"/>
      <c r="K25" s="39"/>
      <c r="L25" s="38"/>
      <c r="M25" s="39"/>
      <c r="N25" s="38"/>
      <c r="O25" s="38"/>
      <c r="P25" s="38"/>
    </row>
    <row r="26" spans="1:16" ht="19.5" customHeight="1" x14ac:dyDescent="0.25">
      <c r="A26" s="103"/>
      <c r="B26" s="138"/>
      <c r="C26" s="140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>
        <f>SUM(D26:O26)</f>
        <v>0</v>
      </c>
    </row>
    <row r="27" spans="1:16" ht="19.5" customHeight="1" x14ac:dyDescent="0.25">
      <c r="A27" s="102">
        <v>11</v>
      </c>
      <c r="B27" s="137" t="s">
        <v>62</v>
      </c>
      <c r="C27" s="139">
        <v>17</v>
      </c>
      <c r="D27" s="39"/>
      <c r="E27" s="38"/>
      <c r="F27" s="39"/>
      <c r="G27" s="39"/>
      <c r="H27" s="39"/>
      <c r="I27" s="39"/>
      <c r="J27" s="39"/>
      <c r="K27" s="39"/>
      <c r="L27" s="39">
        <v>44081</v>
      </c>
      <c r="M27" s="39"/>
      <c r="N27" s="38"/>
      <c r="O27" s="39">
        <v>44196</v>
      </c>
      <c r="P27" s="38"/>
    </row>
    <row r="28" spans="1:16" ht="19.5" customHeight="1" x14ac:dyDescent="0.25">
      <c r="A28" s="103"/>
      <c r="B28" s="138"/>
      <c r="C28" s="140"/>
      <c r="D28" s="38"/>
      <c r="E28" s="38"/>
      <c r="F28" s="38"/>
      <c r="G28" s="38"/>
      <c r="H28" s="38"/>
      <c r="I28" s="38"/>
      <c r="J28" s="38"/>
      <c r="K28" s="38"/>
      <c r="L28" s="38">
        <v>50</v>
      </c>
      <c r="M28" s="38"/>
      <c r="N28" s="38"/>
      <c r="O28" s="38">
        <v>150</v>
      </c>
      <c r="P28" s="38">
        <f>SUM(D28:O28)</f>
        <v>200</v>
      </c>
    </row>
    <row r="29" spans="1:16" ht="19.5" customHeight="1" x14ac:dyDescent="0.25">
      <c r="A29" s="33"/>
      <c r="B29" s="133" t="s">
        <v>125</v>
      </c>
      <c r="C29" s="46">
        <v>17</v>
      </c>
      <c r="D29" s="39"/>
      <c r="E29" s="38"/>
      <c r="F29" s="38"/>
      <c r="G29" s="38"/>
      <c r="H29" s="39">
        <v>43960</v>
      </c>
      <c r="I29" s="38"/>
      <c r="J29" s="38"/>
      <c r="K29" s="38"/>
      <c r="L29" s="39">
        <v>44081</v>
      </c>
      <c r="M29" s="38"/>
      <c r="N29" s="38"/>
      <c r="O29" s="39">
        <v>44196</v>
      </c>
      <c r="P29" s="38"/>
    </row>
    <row r="30" spans="1:16" ht="19.5" customHeight="1" x14ac:dyDescent="0.25">
      <c r="A30" s="33"/>
      <c r="B30" s="134"/>
      <c r="C30" s="41"/>
      <c r="D30" s="38"/>
      <c r="E30" s="38"/>
      <c r="F30" s="38"/>
      <c r="G30" s="38"/>
      <c r="H30" s="38">
        <v>100</v>
      </c>
      <c r="I30" s="38"/>
      <c r="J30" s="38"/>
      <c r="K30" s="38"/>
      <c r="L30" s="38">
        <v>250</v>
      </c>
      <c r="M30" s="38"/>
      <c r="N30" s="38"/>
      <c r="O30" s="38">
        <v>250</v>
      </c>
      <c r="P30" s="38">
        <f>SUM(D30:O30)</f>
        <v>600</v>
      </c>
    </row>
    <row r="31" spans="1:16" ht="19.5" customHeight="1" x14ac:dyDescent="0.25">
      <c r="A31" s="102">
        <v>12</v>
      </c>
      <c r="B31" s="137" t="s">
        <v>54</v>
      </c>
      <c r="C31" s="139">
        <v>19</v>
      </c>
      <c r="D31" s="38"/>
      <c r="E31" s="53">
        <v>43890</v>
      </c>
      <c r="F31" s="39"/>
      <c r="G31" s="39"/>
      <c r="H31" s="39"/>
      <c r="I31" s="39"/>
      <c r="J31" s="53">
        <v>44023</v>
      </c>
      <c r="K31" s="39"/>
      <c r="L31" s="39">
        <v>44079</v>
      </c>
      <c r="M31" s="39">
        <v>44114</v>
      </c>
      <c r="N31" s="39"/>
      <c r="O31" s="38"/>
      <c r="P31" s="38"/>
    </row>
    <row r="32" spans="1:16" ht="19.5" customHeight="1" x14ac:dyDescent="0.25">
      <c r="A32" s="103"/>
      <c r="B32" s="138"/>
      <c r="C32" s="140"/>
      <c r="D32" s="38"/>
      <c r="E32" s="38">
        <v>100</v>
      </c>
      <c r="F32" s="38"/>
      <c r="G32" s="38"/>
      <c r="H32" s="38"/>
      <c r="I32" s="38"/>
      <c r="J32" s="38">
        <v>200</v>
      </c>
      <c r="K32" s="38"/>
      <c r="L32" s="38">
        <v>100</v>
      </c>
      <c r="M32" s="38">
        <v>100</v>
      </c>
      <c r="N32" s="38"/>
      <c r="O32" s="38"/>
      <c r="P32" s="38">
        <f>SUM(D32:O32)</f>
        <v>500</v>
      </c>
    </row>
    <row r="33" spans="1:16" ht="19.5" customHeight="1" x14ac:dyDescent="0.25">
      <c r="A33" s="102">
        <v>13</v>
      </c>
      <c r="B33" s="137" t="s">
        <v>53</v>
      </c>
      <c r="C33" s="139">
        <v>19</v>
      </c>
      <c r="D33" s="38"/>
      <c r="E33" s="53">
        <v>43890</v>
      </c>
      <c r="F33" s="39"/>
      <c r="G33" s="39">
        <v>43946</v>
      </c>
      <c r="H33" s="39"/>
      <c r="I33" s="39"/>
      <c r="J33" s="53">
        <v>44023</v>
      </c>
      <c r="K33" s="39"/>
      <c r="L33" s="39"/>
      <c r="M33" s="39">
        <v>44114</v>
      </c>
      <c r="N33" s="39">
        <v>44163</v>
      </c>
      <c r="O33" s="39"/>
      <c r="P33" s="38"/>
    </row>
    <row r="34" spans="1:16" ht="19.5" customHeight="1" x14ac:dyDescent="0.25">
      <c r="A34" s="103"/>
      <c r="B34" s="138"/>
      <c r="C34" s="140"/>
      <c r="D34" s="38"/>
      <c r="E34" s="38">
        <v>200</v>
      </c>
      <c r="F34" s="38"/>
      <c r="G34" s="38">
        <v>400</v>
      </c>
      <c r="H34" s="38"/>
      <c r="I34" s="38"/>
      <c r="J34" s="38">
        <v>200</v>
      </c>
      <c r="K34" s="38"/>
      <c r="L34" s="38"/>
      <c r="M34" s="38">
        <v>100</v>
      </c>
      <c r="N34" s="38">
        <v>350</v>
      </c>
      <c r="O34" s="38"/>
      <c r="P34" s="38">
        <f>SUM(D34:O34)</f>
        <v>1250</v>
      </c>
    </row>
    <row r="35" spans="1:16" ht="19.5" customHeight="1" x14ac:dyDescent="0.25">
      <c r="A35" s="102">
        <v>14</v>
      </c>
      <c r="B35" s="137" t="s">
        <v>19</v>
      </c>
      <c r="C35" s="139">
        <v>22</v>
      </c>
      <c r="D35" s="38"/>
      <c r="E35" s="38"/>
      <c r="F35" s="38"/>
      <c r="G35" s="39">
        <v>43932</v>
      </c>
      <c r="H35" s="38"/>
      <c r="I35" s="39"/>
      <c r="J35" s="39"/>
      <c r="K35" s="39"/>
      <c r="L35" s="39">
        <v>44100</v>
      </c>
      <c r="M35" s="39"/>
      <c r="N35" s="38"/>
      <c r="O35" s="38"/>
      <c r="P35" s="38"/>
    </row>
    <row r="36" spans="1:16" ht="19.5" customHeight="1" x14ac:dyDescent="0.25">
      <c r="A36" s="103"/>
      <c r="B36" s="138"/>
      <c r="C36" s="140"/>
      <c r="D36" s="38"/>
      <c r="E36" s="38"/>
      <c r="F36" s="38"/>
      <c r="G36" s="38">
        <v>2</v>
      </c>
      <c r="H36" s="38"/>
      <c r="I36" s="38"/>
      <c r="J36" s="38"/>
      <c r="K36" s="38"/>
      <c r="L36" s="38">
        <v>58</v>
      </c>
      <c r="M36" s="38"/>
      <c r="N36" s="38"/>
      <c r="O36" s="38"/>
      <c r="P36" s="38">
        <f>SUM(D36:O36)</f>
        <v>60</v>
      </c>
    </row>
    <row r="37" spans="1:16" ht="19.5" customHeight="1" x14ac:dyDescent="0.25">
      <c r="A37" s="102">
        <v>15</v>
      </c>
      <c r="B37" s="41" t="s">
        <v>106</v>
      </c>
      <c r="C37" s="139">
        <v>23</v>
      </c>
      <c r="D37" s="38"/>
      <c r="E37" s="38"/>
      <c r="F37" s="38"/>
      <c r="G37" s="39">
        <v>43946</v>
      </c>
      <c r="H37" s="38"/>
      <c r="I37" s="39"/>
      <c r="J37" s="39"/>
      <c r="K37" s="39">
        <v>44051</v>
      </c>
      <c r="L37" s="38"/>
      <c r="M37" s="39"/>
      <c r="N37" s="39">
        <v>44191</v>
      </c>
      <c r="O37" s="38"/>
      <c r="P37" s="38"/>
    </row>
    <row r="38" spans="1:16" ht="19.5" customHeight="1" x14ac:dyDescent="0.25">
      <c r="A38" s="103"/>
      <c r="B38" s="41"/>
      <c r="C38" s="140"/>
      <c r="D38" s="38"/>
      <c r="E38" s="38"/>
      <c r="F38" s="38"/>
      <c r="G38" s="38">
        <v>130</v>
      </c>
      <c r="H38" s="38"/>
      <c r="I38" s="38"/>
      <c r="J38" s="38"/>
      <c r="K38" s="38">
        <v>100</v>
      </c>
      <c r="L38" s="38"/>
      <c r="M38" s="38"/>
      <c r="N38" s="38">
        <v>100</v>
      </c>
      <c r="O38" s="38"/>
      <c r="P38" s="38">
        <f>SUM(D38:O38)</f>
        <v>330</v>
      </c>
    </row>
    <row r="39" spans="1:16" ht="19.5" customHeight="1" x14ac:dyDescent="0.25">
      <c r="A39" s="102">
        <v>16</v>
      </c>
      <c r="B39" s="137" t="s">
        <v>20</v>
      </c>
      <c r="C39" s="139">
        <v>25</v>
      </c>
      <c r="D39" s="38"/>
      <c r="E39" s="38"/>
      <c r="F39" s="38"/>
      <c r="G39" s="39"/>
      <c r="H39" s="39">
        <v>43953</v>
      </c>
      <c r="I39" s="39"/>
      <c r="J39" s="39"/>
      <c r="K39" s="39">
        <v>44051</v>
      </c>
      <c r="L39" s="39"/>
      <c r="M39" s="39"/>
      <c r="N39" s="39">
        <v>44149</v>
      </c>
      <c r="O39" s="39"/>
      <c r="P39" s="38"/>
    </row>
    <row r="40" spans="1:16" ht="19.5" customHeight="1" x14ac:dyDescent="0.25">
      <c r="A40" s="103"/>
      <c r="B40" s="138"/>
      <c r="C40" s="140"/>
      <c r="D40" s="38"/>
      <c r="E40" s="38"/>
      <c r="F40" s="38"/>
      <c r="G40" s="38"/>
      <c r="H40" s="38">
        <v>20</v>
      </c>
      <c r="I40" s="38"/>
      <c r="J40" s="38"/>
      <c r="K40" s="38">
        <v>100</v>
      </c>
      <c r="L40" s="38"/>
      <c r="M40" s="38"/>
      <c r="N40" s="38">
        <v>180</v>
      </c>
      <c r="O40" s="38"/>
      <c r="P40" s="38">
        <f>SUM(D40:O40)</f>
        <v>300</v>
      </c>
    </row>
    <row r="41" spans="1:16" ht="19.5" customHeight="1" x14ac:dyDescent="0.25">
      <c r="A41" s="102">
        <v>17</v>
      </c>
      <c r="B41" s="137" t="s">
        <v>21</v>
      </c>
      <c r="C41" s="139">
        <v>27</v>
      </c>
      <c r="D41" s="38"/>
      <c r="E41" s="38"/>
      <c r="F41" s="38"/>
      <c r="G41" s="39"/>
      <c r="H41" s="39"/>
      <c r="I41" s="39">
        <v>43995</v>
      </c>
      <c r="J41" s="39"/>
      <c r="K41" s="53">
        <v>44065</v>
      </c>
      <c r="L41" s="39"/>
      <c r="M41" s="38"/>
      <c r="N41" s="38"/>
      <c r="O41" s="38"/>
      <c r="P41" s="38"/>
    </row>
    <row r="42" spans="1:16" ht="19.5" customHeight="1" x14ac:dyDescent="0.25">
      <c r="A42" s="103"/>
      <c r="B42" s="138"/>
      <c r="C42" s="140"/>
      <c r="D42" s="38"/>
      <c r="E42" s="38"/>
      <c r="F42" s="38"/>
      <c r="G42" s="38"/>
      <c r="H42" s="38"/>
      <c r="I42" s="38">
        <v>5</v>
      </c>
      <c r="J42" s="38"/>
      <c r="K42" s="38">
        <v>5</v>
      </c>
      <c r="L42" s="38"/>
      <c r="M42" s="38"/>
      <c r="N42" s="38"/>
      <c r="O42" s="38"/>
      <c r="P42" s="38">
        <f>SUM(D42:O42)</f>
        <v>10</v>
      </c>
    </row>
    <row r="43" spans="1:16" ht="19.5" customHeight="1" x14ac:dyDescent="0.25">
      <c r="A43" s="102">
        <v>18</v>
      </c>
      <c r="B43" s="137" t="s">
        <v>23</v>
      </c>
      <c r="C43" s="139">
        <v>34</v>
      </c>
      <c r="D43" s="38"/>
      <c r="E43" s="38"/>
      <c r="F43" s="38"/>
      <c r="G43" s="39"/>
      <c r="H43" s="39">
        <v>43953</v>
      </c>
      <c r="I43" s="39"/>
      <c r="J43" s="53">
        <v>44023</v>
      </c>
      <c r="K43" s="39"/>
      <c r="L43" s="39"/>
      <c r="M43" s="39">
        <v>44114</v>
      </c>
      <c r="N43" s="38"/>
      <c r="O43" s="38"/>
      <c r="P43" s="38"/>
    </row>
    <row r="44" spans="1:16" ht="19.5" customHeight="1" x14ac:dyDescent="0.25">
      <c r="A44" s="103"/>
      <c r="B44" s="138"/>
      <c r="C44" s="140"/>
      <c r="D44" s="38"/>
      <c r="E44" s="38"/>
      <c r="F44" s="38"/>
      <c r="G44" s="38"/>
      <c r="H44" s="38">
        <v>10</v>
      </c>
      <c r="I44" s="38"/>
      <c r="J44" s="38">
        <v>10</v>
      </c>
      <c r="K44" s="38"/>
      <c r="L44" s="38"/>
      <c r="M44" s="38">
        <v>30</v>
      </c>
      <c r="N44" s="38"/>
      <c r="O44" s="38"/>
      <c r="P44" s="38">
        <f>SUM(D44:O44)</f>
        <v>50</v>
      </c>
    </row>
    <row r="45" spans="1:16" ht="19.5" customHeight="1" x14ac:dyDescent="0.25">
      <c r="A45" s="102">
        <v>19</v>
      </c>
      <c r="B45" s="41" t="s">
        <v>102</v>
      </c>
      <c r="C45" s="139">
        <v>35</v>
      </c>
      <c r="D45" s="38"/>
      <c r="E45" s="38"/>
      <c r="F45" s="38"/>
      <c r="G45" s="38"/>
      <c r="H45" s="53">
        <v>43967</v>
      </c>
      <c r="I45" s="39">
        <v>43995</v>
      </c>
      <c r="J45" s="38"/>
      <c r="K45" s="38"/>
      <c r="L45" s="38"/>
      <c r="M45" s="38"/>
      <c r="N45" s="39"/>
      <c r="O45" s="39">
        <v>44194</v>
      </c>
      <c r="P45" s="38"/>
    </row>
    <row r="46" spans="1:16" ht="19.5" customHeight="1" x14ac:dyDescent="0.25">
      <c r="A46" s="103"/>
      <c r="B46" s="41"/>
      <c r="C46" s="140"/>
      <c r="D46" s="38"/>
      <c r="E46" s="38"/>
      <c r="F46" s="38"/>
      <c r="G46" s="38"/>
      <c r="H46" s="38">
        <v>50</v>
      </c>
      <c r="I46" s="38">
        <v>100</v>
      </c>
      <c r="J46" s="38"/>
      <c r="K46" s="38"/>
      <c r="L46" s="38"/>
      <c r="M46" s="38"/>
      <c r="N46" s="38"/>
      <c r="O46" s="38">
        <v>100</v>
      </c>
      <c r="P46" s="38">
        <f>SUM(D46:O46)</f>
        <v>250</v>
      </c>
    </row>
    <row r="47" spans="1:16" ht="19.5" customHeight="1" x14ac:dyDescent="0.25">
      <c r="A47" s="102">
        <v>20</v>
      </c>
      <c r="B47" s="137" t="s">
        <v>22</v>
      </c>
      <c r="C47" s="139">
        <v>37</v>
      </c>
      <c r="D47" s="38"/>
      <c r="E47" s="38"/>
      <c r="F47" s="39">
        <v>43911</v>
      </c>
      <c r="G47" s="39"/>
      <c r="H47" s="39"/>
      <c r="I47" s="39">
        <v>44009</v>
      </c>
      <c r="J47" s="39"/>
      <c r="K47" s="39">
        <v>44051</v>
      </c>
      <c r="L47" s="39">
        <v>44100</v>
      </c>
      <c r="M47" s="39">
        <v>44135</v>
      </c>
      <c r="N47" s="39"/>
      <c r="O47" s="39"/>
      <c r="P47" s="38"/>
    </row>
    <row r="48" spans="1:16" ht="19.5" customHeight="1" x14ac:dyDescent="0.25">
      <c r="A48" s="103"/>
      <c r="B48" s="138"/>
      <c r="C48" s="140"/>
      <c r="D48" s="38"/>
      <c r="E48" s="38"/>
      <c r="F48" s="38">
        <v>84</v>
      </c>
      <c r="G48" s="38"/>
      <c r="H48" s="38"/>
      <c r="I48" s="38">
        <v>64</v>
      </c>
      <c r="J48" s="38"/>
      <c r="K48" s="38">
        <v>72</v>
      </c>
      <c r="L48" s="38">
        <v>100</v>
      </c>
      <c r="M48" s="38">
        <v>58</v>
      </c>
      <c r="N48" s="38"/>
      <c r="O48" s="38"/>
      <c r="P48" s="38">
        <f>SUM(D48:O48)</f>
        <v>378</v>
      </c>
    </row>
    <row r="49" spans="1:16" ht="19.5" customHeight="1" x14ac:dyDescent="0.25">
      <c r="A49" s="102">
        <v>21</v>
      </c>
      <c r="B49" s="137" t="s">
        <v>65</v>
      </c>
      <c r="C49" s="139">
        <v>39</v>
      </c>
      <c r="D49" s="38"/>
      <c r="E49" s="39">
        <v>43863</v>
      </c>
      <c r="F49" s="38"/>
      <c r="G49" s="39"/>
      <c r="H49" s="39">
        <v>43980</v>
      </c>
      <c r="I49" s="39"/>
      <c r="J49" s="39"/>
      <c r="K49" s="39"/>
      <c r="L49" s="39">
        <v>44100</v>
      </c>
      <c r="M49" s="38"/>
      <c r="N49" s="38"/>
      <c r="O49" s="38"/>
      <c r="P49" s="38"/>
    </row>
    <row r="50" spans="1:16" ht="19.5" customHeight="1" x14ac:dyDescent="0.25">
      <c r="A50" s="103"/>
      <c r="B50" s="138"/>
      <c r="C50" s="140"/>
      <c r="D50" s="38"/>
      <c r="E50" s="38">
        <v>121</v>
      </c>
      <c r="F50" s="38"/>
      <c r="G50" s="38"/>
      <c r="H50" s="38">
        <v>31</v>
      </c>
      <c r="I50" s="38"/>
      <c r="J50" s="38"/>
      <c r="K50" s="38"/>
      <c r="L50" s="38">
        <v>42</v>
      </c>
      <c r="M50" s="38"/>
      <c r="N50" s="38"/>
      <c r="O50" s="38"/>
      <c r="P50" s="38">
        <f>SUM(D50:O50)</f>
        <v>194</v>
      </c>
    </row>
    <row r="51" spans="1:16" ht="19.5" customHeight="1" x14ac:dyDescent="0.25">
      <c r="A51" s="102">
        <v>22</v>
      </c>
      <c r="B51" s="137" t="s">
        <v>61</v>
      </c>
      <c r="C51" s="139">
        <v>40</v>
      </c>
      <c r="D51" s="38"/>
      <c r="E51" s="38"/>
      <c r="F51" s="38"/>
      <c r="G51" s="39"/>
      <c r="H51" s="39"/>
      <c r="I51" s="39"/>
      <c r="J51" s="39"/>
      <c r="K51" s="38"/>
      <c r="L51" s="39"/>
      <c r="M51" s="39"/>
      <c r="N51" s="39"/>
      <c r="O51" s="39"/>
      <c r="P51" s="38"/>
    </row>
    <row r="52" spans="1:16" ht="19.5" customHeight="1" x14ac:dyDescent="0.25">
      <c r="A52" s="103"/>
      <c r="B52" s="138"/>
      <c r="C52" s="140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>
        <f>SUM(D52:O52)</f>
        <v>0</v>
      </c>
    </row>
    <row r="53" spans="1:16" ht="19.5" customHeight="1" x14ac:dyDescent="0.25">
      <c r="A53" s="102">
        <v>23</v>
      </c>
      <c r="B53" s="41" t="s">
        <v>103</v>
      </c>
      <c r="C53" s="139">
        <v>41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/>
      <c r="O53" s="38"/>
      <c r="P53" s="38"/>
    </row>
    <row r="54" spans="1:16" ht="19.5" customHeight="1" x14ac:dyDescent="0.25">
      <c r="A54" s="103"/>
      <c r="B54" s="41"/>
      <c r="C54" s="140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>
        <f>SUM(D54:O54)</f>
        <v>0</v>
      </c>
    </row>
    <row r="55" spans="1:16" ht="19.5" customHeight="1" x14ac:dyDescent="0.25">
      <c r="A55" s="102">
        <v>24</v>
      </c>
      <c r="B55" s="137" t="s">
        <v>24</v>
      </c>
      <c r="C55" s="139">
        <v>42</v>
      </c>
      <c r="D55" s="38"/>
      <c r="E55" s="38"/>
      <c r="F55" s="38"/>
      <c r="G55" s="38"/>
      <c r="H55" s="39"/>
      <c r="I55" s="39">
        <v>43995</v>
      </c>
      <c r="J55" s="39"/>
      <c r="K55" s="53">
        <v>44065</v>
      </c>
      <c r="L55" s="39"/>
      <c r="M55" s="39">
        <v>44135</v>
      </c>
      <c r="N55" s="39"/>
      <c r="O55" s="38"/>
      <c r="P55" s="38"/>
    </row>
    <row r="56" spans="1:16" ht="19.5" customHeight="1" x14ac:dyDescent="0.25">
      <c r="A56" s="103"/>
      <c r="B56" s="138"/>
      <c r="C56" s="140"/>
      <c r="D56" s="38"/>
      <c r="E56" s="38"/>
      <c r="F56" s="38"/>
      <c r="G56" s="38"/>
      <c r="H56" s="38"/>
      <c r="I56" s="38">
        <v>250</v>
      </c>
      <c r="J56" s="38"/>
      <c r="K56" s="38">
        <v>150</v>
      </c>
      <c r="L56" s="38"/>
      <c r="M56" s="38">
        <v>520</v>
      </c>
      <c r="N56" s="38"/>
      <c r="O56" s="38"/>
      <c r="P56" s="38">
        <f>SUM(D56:O56)</f>
        <v>920</v>
      </c>
    </row>
    <row r="57" spans="1:16" ht="19.5" customHeight="1" x14ac:dyDescent="0.25">
      <c r="A57" s="102">
        <v>25</v>
      </c>
      <c r="B57" s="137" t="s">
        <v>25</v>
      </c>
      <c r="C57" s="139">
        <v>43</v>
      </c>
      <c r="D57" s="38"/>
      <c r="E57" s="38"/>
      <c r="F57" s="39"/>
      <c r="G57" s="39"/>
      <c r="H57" s="39"/>
      <c r="I57" s="39">
        <v>43995</v>
      </c>
      <c r="J57" s="39"/>
      <c r="K57" s="39"/>
      <c r="L57" s="39">
        <v>44079</v>
      </c>
      <c r="M57" s="39">
        <v>44114</v>
      </c>
      <c r="N57" s="38"/>
      <c r="O57" s="38"/>
      <c r="P57" s="38" t="s">
        <v>111</v>
      </c>
    </row>
    <row r="58" spans="1:16" ht="19.5" customHeight="1" x14ac:dyDescent="0.25">
      <c r="A58" s="103"/>
      <c r="B58" s="138"/>
      <c r="C58" s="140"/>
      <c r="D58" s="38"/>
      <c r="E58" s="38"/>
      <c r="F58" s="38"/>
      <c r="G58" s="38"/>
      <c r="H58" s="38"/>
      <c r="I58" s="38">
        <v>253</v>
      </c>
      <c r="J58" s="38"/>
      <c r="K58" s="38"/>
      <c r="L58" s="38">
        <v>147</v>
      </c>
      <c r="M58" s="38">
        <v>100</v>
      </c>
      <c r="N58" s="38"/>
      <c r="O58" s="38"/>
      <c r="P58" s="38">
        <f>SUM(D58:O58)</f>
        <v>500</v>
      </c>
    </row>
    <row r="59" spans="1:16" ht="19.5" customHeight="1" x14ac:dyDescent="0.25">
      <c r="A59" s="102">
        <v>26</v>
      </c>
      <c r="B59" s="137" t="s">
        <v>26</v>
      </c>
      <c r="C59" s="139">
        <v>44</v>
      </c>
      <c r="D59" s="39"/>
      <c r="E59" s="38"/>
      <c r="F59" s="39"/>
      <c r="G59" s="39"/>
      <c r="H59" s="39"/>
      <c r="I59" s="39">
        <v>43995</v>
      </c>
      <c r="J59" s="39"/>
      <c r="K59" s="53">
        <v>44065</v>
      </c>
      <c r="L59" s="39"/>
      <c r="M59" s="39"/>
      <c r="N59" s="39"/>
      <c r="O59" s="38"/>
      <c r="P59" s="38"/>
    </row>
    <row r="60" spans="1:16" ht="19.5" customHeight="1" x14ac:dyDescent="0.25">
      <c r="A60" s="103"/>
      <c r="B60" s="138"/>
      <c r="C60" s="140"/>
      <c r="D60" s="38"/>
      <c r="E60" s="38"/>
      <c r="F60" s="38"/>
      <c r="G60" s="38"/>
      <c r="H60" s="38"/>
      <c r="I60" s="38">
        <v>100</v>
      </c>
      <c r="J60" s="38"/>
      <c r="K60" s="38">
        <v>200</v>
      </c>
      <c r="L60" s="38"/>
      <c r="M60" s="38"/>
      <c r="N60" s="38"/>
      <c r="O60" s="38"/>
      <c r="P60" s="38">
        <f>SUM(D60:O60)</f>
        <v>300</v>
      </c>
    </row>
    <row r="61" spans="1:16" ht="19.5" customHeight="1" x14ac:dyDescent="0.25">
      <c r="A61" s="102">
        <v>27</v>
      </c>
      <c r="B61" s="137" t="s">
        <v>27</v>
      </c>
      <c r="C61" s="145">
        <v>47</v>
      </c>
      <c r="D61" s="38"/>
      <c r="E61" s="38"/>
      <c r="F61" s="39"/>
      <c r="G61" s="39"/>
      <c r="H61" s="39">
        <v>43976</v>
      </c>
      <c r="I61" s="39">
        <v>44001</v>
      </c>
      <c r="J61" s="39"/>
      <c r="K61" s="53">
        <v>44065</v>
      </c>
      <c r="L61" s="39"/>
      <c r="M61" s="39">
        <v>44123</v>
      </c>
      <c r="N61" s="39"/>
      <c r="O61" s="39"/>
      <c r="P61" s="38"/>
    </row>
    <row r="62" spans="1:16" ht="19.5" customHeight="1" x14ac:dyDescent="0.25">
      <c r="A62" s="103"/>
      <c r="B62" s="138"/>
      <c r="C62" s="145"/>
      <c r="D62" s="38"/>
      <c r="E62" s="38"/>
      <c r="F62" s="38"/>
      <c r="G62" s="38"/>
      <c r="H62" s="38">
        <v>400</v>
      </c>
      <c r="I62" s="38">
        <v>200</v>
      </c>
      <c r="J62" s="38"/>
      <c r="K62" s="38">
        <v>200</v>
      </c>
      <c r="L62" s="38"/>
      <c r="M62" s="38">
        <v>200</v>
      </c>
      <c r="N62" s="38"/>
      <c r="O62" s="38"/>
      <c r="P62" s="38">
        <f>SUM(D62:O62)</f>
        <v>1000</v>
      </c>
    </row>
    <row r="63" spans="1:16" ht="19.5" customHeight="1" x14ac:dyDescent="0.25">
      <c r="A63" s="102">
        <v>28</v>
      </c>
      <c r="B63" s="137" t="s">
        <v>109</v>
      </c>
      <c r="C63" s="139">
        <v>50</v>
      </c>
      <c r="D63" s="38"/>
      <c r="E63" s="38"/>
      <c r="F63" s="38"/>
      <c r="G63" s="38"/>
      <c r="H63" s="53">
        <v>43967</v>
      </c>
      <c r="I63" s="39">
        <v>44009</v>
      </c>
      <c r="J63" s="39"/>
      <c r="K63" s="39"/>
      <c r="L63" s="39"/>
      <c r="M63" s="39">
        <v>44114</v>
      </c>
      <c r="N63" s="38"/>
      <c r="O63" s="38"/>
      <c r="P63" s="38"/>
    </row>
    <row r="64" spans="1:16" ht="19.5" customHeight="1" x14ac:dyDescent="0.25">
      <c r="A64" s="103"/>
      <c r="B64" s="138"/>
      <c r="C64" s="140"/>
      <c r="D64" s="38"/>
      <c r="E64" s="38"/>
      <c r="F64" s="38"/>
      <c r="G64" s="38"/>
      <c r="H64" s="38">
        <v>387</v>
      </c>
      <c r="I64" s="38">
        <v>120</v>
      </c>
      <c r="J64" s="38"/>
      <c r="K64" s="38"/>
      <c r="L64" s="38"/>
      <c r="M64" s="38">
        <v>100</v>
      </c>
      <c r="N64" s="38"/>
      <c r="O64" s="38"/>
      <c r="P64" s="38">
        <f>SUM(D64:O64)</f>
        <v>607</v>
      </c>
    </row>
    <row r="65" spans="1:16" ht="19.5" customHeight="1" x14ac:dyDescent="0.25">
      <c r="A65" s="102">
        <v>29</v>
      </c>
      <c r="B65" s="137" t="s">
        <v>66</v>
      </c>
      <c r="C65" s="139">
        <v>51</v>
      </c>
      <c r="D65" s="39"/>
      <c r="E65" s="39"/>
      <c r="F65" s="39">
        <v>43897</v>
      </c>
      <c r="G65" s="39"/>
      <c r="H65" s="39">
        <v>43960</v>
      </c>
      <c r="I65" s="39"/>
      <c r="J65" s="39">
        <v>44037</v>
      </c>
      <c r="K65" s="39">
        <v>44051</v>
      </c>
      <c r="L65" s="39"/>
      <c r="M65" s="39">
        <v>44135</v>
      </c>
      <c r="N65" s="39"/>
      <c r="O65" s="39"/>
      <c r="P65" s="38"/>
    </row>
    <row r="66" spans="1:16" ht="19.5" customHeight="1" x14ac:dyDescent="0.25">
      <c r="A66" s="103"/>
      <c r="B66" s="138"/>
      <c r="C66" s="140"/>
      <c r="D66" s="38"/>
      <c r="E66" s="38"/>
      <c r="F66" s="38">
        <v>20</v>
      </c>
      <c r="G66" s="38"/>
      <c r="H66" s="38">
        <v>50</v>
      </c>
      <c r="I66" s="38"/>
      <c r="J66" s="38">
        <v>200</v>
      </c>
      <c r="K66" s="38">
        <v>50</v>
      </c>
      <c r="L66" s="38"/>
      <c r="M66" s="38">
        <v>150</v>
      </c>
      <c r="N66" s="38"/>
      <c r="O66" s="38"/>
      <c r="P66" s="38">
        <f>SUM(D66:O66)</f>
        <v>470</v>
      </c>
    </row>
    <row r="67" spans="1:16" ht="19.5" customHeight="1" x14ac:dyDescent="0.25">
      <c r="A67" s="102">
        <v>30</v>
      </c>
      <c r="B67" s="137" t="s">
        <v>101</v>
      </c>
      <c r="C67" s="139">
        <v>52</v>
      </c>
      <c r="D67" s="38"/>
      <c r="E67" s="38"/>
      <c r="F67" s="39">
        <v>43894</v>
      </c>
      <c r="G67" s="39"/>
      <c r="H67" s="39">
        <v>43973</v>
      </c>
      <c r="I67" s="39"/>
      <c r="J67" s="38"/>
      <c r="K67" s="39">
        <v>44064</v>
      </c>
      <c r="L67" s="39"/>
      <c r="M67" s="39"/>
      <c r="N67" s="38"/>
      <c r="O67" s="39"/>
      <c r="P67" s="38"/>
    </row>
    <row r="68" spans="1:16" ht="19.5" customHeight="1" x14ac:dyDescent="0.25">
      <c r="A68" s="103"/>
      <c r="B68" s="138"/>
      <c r="C68" s="140"/>
      <c r="D68" s="38"/>
      <c r="E68" s="38"/>
      <c r="F68" s="38">
        <v>100</v>
      </c>
      <c r="G68" s="38"/>
      <c r="H68" s="38">
        <v>100</v>
      </c>
      <c r="I68" s="38"/>
      <c r="J68" s="38"/>
      <c r="K68" s="38">
        <v>200</v>
      </c>
      <c r="L68" s="38"/>
      <c r="M68" s="38"/>
      <c r="N68" s="38"/>
      <c r="O68" s="38"/>
      <c r="P68" s="38">
        <f>SUM(D68:O68)</f>
        <v>400</v>
      </c>
    </row>
    <row r="69" spans="1:16" ht="19.5" customHeight="1" x14ac:dyDescent="0.25">
      <c r="A69" s="102">
        <v>32</v>
      </c>
      <c r="B69" s="137" t="s">
        <v>29</v>
      </c>
      <c r="C69" s="139">
        <v>53</v>
      </c>
      <c r="D69" s="38"/>
      <c r="E69" s="38"/>
      <c r="F69" s="39"/>
      <c r="G69" s="39"/>
      <c r="H69" s="53">
        <v>43974</v>
      </c>
      <c r="I69" s="39"/>
      <c r="J69" s="39">
        <v>44037</v>
      </c>
      <c r="K69" s="39"/>
      <c r="L69" s="39">
        <v>44100</v>
      </c>
      <c r="M69" s="39"/>
      <c r="N69" s="39"/>
      <c r="O69" s="38"/>
      <c r="P69" s="38"/>
    </row>
    <row r="70" spans="1:16" ht="19.5" customHeight="1" x14ac:dyDescent="0.25">
      <c r="A70" s="103"/>
      <c r="B70" s="138"/>
      <c r="C70" s="140"/>
      <c r="D70" s="38"/>
      <c r="E70" s="38"/>
      <c r="F70" s="38"/>
      <c r="G70" s="38"/>
      <c r="H70" s="38">
        <v>100</v>
      </c>
      <c r="I70" s="38"/>
      <c r="J70" s="38">
        <v>200</v>
      </c>
      <c r="K70" s="38"/>
      <c r="L70" s="38">
        <v>150</v>
      </c>
      <c r="M70" s="38"/>
      <c r="N70" s="38"/>
      <c r="O70" s="38"/>
      <c r="P70" s="38">
        <f>SUM(D70:O70)</f>
        <v>450</v>
      </c>
    </row>
    <row r="71" spans="1:16" ht="19.5" customHeight="1" x14ac:dyDescent="0.25">
      <c r="A71" s="102">
        <v>33</v>
      </c>
      <c r="B71" s="42" t="s">
        <v>104</v>
      </c>
      <c r="C71" s="43">
        <v>55</v>
      </c>
      <c r="D71" s="38"/>
      <c r="E71" s="38"/>
      <c r="F71" s="38"/>
      <c r="G71" s="38"/>
      <c r="H71" s="39"/>
      <c r="I71" s="39">
        <v>44011</v>
      </c>
      <c r="J71" s="39"/>
      <c r="K71" s="38"/>
      <c r="L71" s="38"/>
      <c r="M71" s="38"/>
      <c r="N71" s="38"/>
      <c r="O71" s="38"/>
      <c r="P71" s="38"/>
    </row>
    <row r="72" spans="1:16" ht="19.5" customHeight="1" x14ac:dyDescent="0.25">
      <c r="A72" s="103"/>
      <c r="B72" s="44"/>
      <c r="C72" s="45"/>
      <c r="D72" s="38"/>
      <c r="E72" s="38"/>
      <c r="F72" s="38"/>
      <c r="G72" s="38"/>
      <c r="H72" s="38"/>
      <c r="I72" s="38">
        <v>100</v>
      </c>
      <c r="J72" s="38"/>
      <c r="K72" s="38"/>
      <c r="L72" s="38"/>
      <c r="M72" s="38"/>
      <c r="N72" s="38"/>
      <c r="O72" s="38"/>
      <c r="P72" s="38">
        <f>SUM(D72:O72)</f>
        <v>100</v>
      </c>
    </row>
    <row r="73" spans="1:16" ht="19.5" customHeight="1" x14ac:dyDescent="0.25">
      <c r="A73" s="102">
        <v>34</v>
      </c>
      <c r="B73" s="42" t="s">
        <v>31</v>
      </c>
      <c r="C73" s="43">
        <v>57</v>
      </c>
      <c r="D73" s="38"/>
      <c r="E73" s="38"/>
      <c r="F73" s="38"/>
      <c r="G73" s="39"/>
      <c r="H73" s="39"/>
      <c r="I73" s="39">
        <v>44009</v>
      </c>
      <c r="J73" s="39"/>
      <c r="K73" s="39"/>
      <c r="L73" s="39">
        <v>44100</v>
      </c>
      <c r="M73" s="39">
        <v>44114</v>
      </c>
      <c r="N73" s="38"/>
      <c r="O73" s="38"/>
      <c r="P73" s="38"/>
    </row>
    <row r="74" spans="1:16" ht="19.5" customHeight="1" x14ac:dyDescent="0.25">
      <c r="A74" s="103"/>
      <c r="B74" s="44"/>
      <c r="C74" s="45"/>
      <c r="D74" s="38"/>
      <c r="E74" s="38"/>
      <c r="F74" s="38"/>
      <c r="G74" s="38"/>
      <c r="H74" s="38"/>
      <c r="I74" s="38">
        <v>100</v>
      </c>
      <c r="J74" s="38"/>
      <c r="K74" s="38"/>
      <c r="L74" s="38">
        <v>200</v>
      </c>
      <c r="M74" s="38">
        <v>50</v>
      </c>
      <c r="N74" s="38"/>
      <c r="O74" s="38"/>
      <c r="P74" s="38">
        <f>SUM(D74:O74)</f>
        <v>350</v>
      </c>
    </row>
    <row r="75" spans="1:16" ht="19.5" customHeight="1" x14ac:dyDescent="0.25">
      <c r="A75" s="34">
        <v>35</v>
      </c>
      <c r="B75" s="42" t="s">
        <v>32</v>
      </c>
      <c r="C75" s="43">
        <v>58</v>
      </c>
      <c r="D75" s="38"/>
      <c r="E75" s="38"/>
      <c r="F75" s="38"/>
      <c r="G75" s="39"/>
      <c r="H75" s="38"/>
      <c r="I75" s="39"/>
      <c r="J75" s="53">
        <v>44023</v>
      </c>
      <c r="K75" s="39"/>
      <c r="L75" s="39"/>
      <c r="M75" s="39">
        <v>44114</v>
      </c>
      <c r="N75" s="38"/>
      <c r="O75" s="38"/>
      <c r="P75" s="38"/>
    </row>
    <row r="76" spans="1:16" ht="19.5" customHeight="1" x14ac:dyDescent="0.25">
      <c r="A76" s="35"/>
      <c r="B76" s="44"/>
      <c r="C76" s="45"/>
      <c r="D76" s="38"/>
      <c r="E76" s="38"/>
      <c r="F76" s="38"/>
      <c r="G76" s="38"/>
      <c r="H76" s="38"/>
      <c r="I76" s="38"/>
      <c r="J76" s="38">
        <v>53</v>
      </c>
      <c r="K76" s="38"/>
      <c r="L76" s="38"/>
      <c r="M76" s="38">
        <v>47</v>
      </c>
      <c r="N76" s="38"/>
      <c r="O76" s="38"/>
      <c r="P76" s="38">
        <f>SUM(D76:O76)</f>
        <v>100</v>
      </c>
    </row>
    <row r="77" spans="1:16" ht="19.5" customHeight="1" x14ac:dyDescent="0.25">
      <c r="A77" s="102">
        <v>36</v>
      </c>
      <c r="B77" s="41" t="s">
        <v>108</v>
      </c>
      <c r="C77" s="46">
        <v>65</v>
      </c>
      <c r="D77" s="38"/>
      <c r="E77" s="38"/>
      <c r="F77" s="38"/>
      <c r="G77" s="38"/>
      <c r="H77" s="38"/>
      <c r="I77" s="39">
        <v>44002</v>
      </c>
      <c r="J77" s="39"/>
      <c r="K77" s="38"/>
      <c r="L77" s="38"/>
      <c r="M77" s="38"/>
      <c r="N77" s="38"/>
      <c r="O77" s="38"/>
      <c r="P77" s="38"/>
    </row>
    <row r="78" spans="1:16" ht="19.5" customHeight="1" x14ac:dyDescent="0.25">
      <c r="A78" s="103"/>
      <c r="B78" s="41"/>
      <c r="C78" s="46"/>
      <c r="D78" s="38"/>
      <c r="E78" s="38"/>
      <c r="F78" s="38"/>
      <c r="G78" s="38"/>
      <c r="H78" s="38"/>
      <c r="I78" s="38">
        <v>175</v>
      </c>
      <c r="J78" s="38"/>
      <c r="K78" s="38"/>
      <c r="L78" s="38"/>
      <c r="M78" s="38"/>
      <c r="N78" s="38"/>
      <c r="O78" s="38"/>
      <c r="P78" s="38">
        <f>SUM(D78:O78)</f>
        <v>175</v>
      </c>
    </row>
    <row r="79" spans="1:16" ht="19.5" customHeight="1" x14ac:dyDescent="0.25">
      <c r="A79" s="102">
        <v>37</v>
      </c>
      <c r="B79" s="42" t="s">
        <v>33</v>
      </c>
      <c r="C79" s="43">
        <v>67</v>
      </c>
      <c r="D79" s="38"/>
      <c r="E79" s="39"/>
      <c r="F79" s="39">
        <v>43914</v>
      </c>
      <c r="G79" s="39"/>
      <c r="H79" s="39"/>
      <c r="I79" s="39">
        <v>43990</v>
      </c>
      <c r="J79" s="39"/>
      <c r="K79" s="39"/>
      <c r="L79" s="39"/>
      <c r="M79" s="39" t="s">
        <v>131</v>
      </c>
      <c r="N79" s="38"/>
      <c r="O79" s="39"/>
      <c r="P79" s="38"/>
    </row>
    <row r="80" spans="1:16" ht="19.5" customHeight="1" x14ac:dyDescent="0.25">
      <c r="A80" s="103"/>
      <c r="B80" s="44"/>
      <c r="C80" s="45"/>
      <c r="D80" s="38"/>
      <c r="E80" s="52"/>
      <c r="F80" s="38">
        <v>150</v>
      </c>
      <c r="G80" s="38"/>
      <c r="H80" s="38"/>
      <c r="I80" s="38">
        <v>250</v>
      </c>
      <c r="J80" s="38"/>
      <c r="K80" s="38"/>
      <c r="L80" s="38"/>
      <c r="M80" s="38">
        <v>200</v>
      </c>
      <c r="N80" s="38"/>
      <c r="O80" s="38"/>
      <c r="P80" s="38">
        <f>SUM(D80:O80)</f>
        <v>600</v>
      </c>
    </row>
    <row r="81" spans="1:16" ht="19.5" customHeight="1" x14ac:dyDescent="0.25">
      <c r="A81" s="33"/>
      <c r="B81" s="42" t="s">
        <v>117</v>
      </c>
      <c r="C81" s="46">
        <v>68</v>
      </c>
      <c r="D81" s="38"/>
      <c r="E81" s="38"/>
      <c r="F81" s="39">
        <v>43914</v>
      </c>
      <c r="G81" s="38"/>
      <c r="H81" s="39"/>
      <c r="I81" s="39">
        <v>43990</v>
      </c>
      <c r="J81" s="39"/>
      <c r="K81" s="38"/>
      <c r="L81" s="39"/>
      <c r="M81" s="39" t="s">
        <v>131</v>
      </c>
      <c r="N81" s="38"/>
      <c r="O81" s="39"/>
      <c r="P81" s="38"/>
    </row>
    <row r="82" spans="1:16" ht="19.5" customHeight="1" x14ac:dyDescent="0.25">
      <c r="A82" s="33"/>
      <c r="B82" s="41"/>
      <c r="C82" s="46"/>
      <c r="D82" s="38"/>
      <c r="E82" s="38"/>
      <c r="F82" s="38">
        <v>150</v>
      </c>
      <c r="G82" s="38"/>
      <c r="H82" s="38"/>
      <c r="I82" s="38">
        <v>100</v>
      </c>
      <c r="J82" s="38"/>
      <c r="K82" s="38"/>
      <c r="L82" s="38"/>
      <c r="M82" s="38">
        <v>300</v>
      </c>
      <c r="N82" s="38"/>
      <c r="O82" s="38"/>
      <c r="P82" s="38">
        <f>SUM(D82:O82)</f>
        <v>550</v>
      </c>
    </row>
    <row r="83" spans="1:16" ht="19.5" customHeight="1" x14ac:dyDescent="0.25">
      <c r="A83" s="102">
        <v>38</v>
      </c>
      <c r="B83" s="42" t="s">
        <v>34</v>
      </c>
      <c r="C83" s="43">
        <v>70</v>
      </c>
      <c r="D83" s="38"/>
      <c r="E83" s="38"/>
      <c r="F83" s="39"/>
      <c r="G83" s="39"/>
      <c r="H83" s="53">
        <v>43974</v>
      </c>
      <c r="I83" s="39"/>
      <c r="J83" s="39"/>
      <c r="K83" s="38"/>
      <c r="L83" s="39">
        <v>44104</v>
      </c>
      <c r="M83" s="39"/>
      <c r="N83" s="38"/>
      <c r="O83" s="39"/>
      <c r="P83" s="38"/>
    </row>
    <row r="84" spans="1:16" ht="19.5" customHeight="1" x14ac:dyDescent="0.25">
      <c r="A84" s="103"/>
      <c r="B84" s="44"/>
      <c r="C84" s="45"/>
      <c r="D84" s="38"/>
      <c r="E84" s="38"/>
      <c r="F84" s="38"/>
      <c r="G84" s="38"/>
      <c r="H84" s="38">
        <v>45</v>
      </c>
      <c r="I84" s="38"/>
      <c r="J84" s="38"/>
      <c r="K84" s="38"/>
      <c r="L84" s="38">
        <v>110</v>
      </c>
      <c r="M84" s="38"/>
      <c r="N84" s="38"/>
      <c r="O84" s="38"/>
      <c r="P84" s="38">
        <f>SUM(D84:O84)</f>
        <v>155</v>
      </c>
    </row>
    <row r="85" spans="1:16" ht="19.5" customHeight="1" x14ac:dyDescent="0.25">
      <c r="A85" s="102">
        <v>39</v>
      </c>
      <c r="B85" s="137" t="s">
        <v>35</v>
      </c>
      <c r="C85" s="139">
        <v>71</v>
      </c>
      <c r="D85" s="38"/>
      <c r="E85" s="38"/>
      <c r="F85" s="39"/>
      <c r="G85" s="39"/>
      <c r="H85" s="53">
        <v>43974</v>
      </c>
      <c r="I85" s="39">
        <v>43988</v>
      </c>
      <c r="J85" s="39"/>
      <c r="K85" s="53">
        <v>44065</v>
      </c>
      <c r="L85" s="39"/>
      <c r="M85" s="39"/>
      <c r="N85" s="39"/>
      <c r="O85" s="39"/>
      <c r="P85" s="38"/>
    </row>
    <row r="86" spans="1:16" ht="19.5" customHeight="1" x14ac:dyDescent="0.25">
      <c r="A86" s="103"/>
      <c r="B86" s="138"/>
      <c r="C86" s="140"/>
      <c r="D86" s="38"/>
      <c r="E86" s="38"/>
      <c r="F86" s="38"/>
      <c r="G86" s="38"/>
      <c r="H86" s="38">
        <v>100</v>
      </c>
      <c r="I86" s="38">
        <v>50</v>
      </c>
      <c r="J86" s="38"/>
      <c r="K86" s="38">
        <v>250</v>
      </c>
      <c r="L86" s="38"/>
      <c r="M86" s="38"/>
      <c r="N86" s="38"/>
      <c r="O86" s="38"/>
      <c r="P86" s="38">
        <f>SUM(D86:O86)</f>
        <v>400</v>
      </c>
    </row>
    <row r="87" spans="1:16" ht="19.5" customHeight="1" x14ac:dyDescent="0.25">
      <c r="A87" s="102">
        <v>40</v>
      </c>
      <c r="B87" s="137" t="s">
        <v>36</v>
      </c>
      <c r="C87" s="139">
        <v>74</v>
      </c>
      <c r="D87" s="38"/>
      <c r="E87" s="39"/>
      <c r="F87" s="39">
        <v>43911</v>
      </c>
      <c r="G87" s="39"/>
      <c r="H87" s="39"/>
      <c r="I87" s="39">
        <v>43988</v>
      </c>
      <c r="J87" s="39"/>
      <c r="K87" s="39">
        <v>44051</v>
      </c>
      <c r="L87" s="39"/>
      <c r="M87" s="39"/>
      <c r="N87" s="39"/>
      <c r="O87" s="38"/>
      <c r="P87" s="38"/>
    </row>
    <row r="88" spans="1:16" ht="19.5" customHeight="1" x14ac:dyDescent="0.25">
      <c r="A88" s="103"/>
      <c r="B88" s="138"/>
      <c r="C88" s="140"/>
      <c r="D88" s="38"/>
      <c r="E88" s="38"/>
      <c r="F88" s="38">
        <v>210</v>
      </c>
      <c r="G88" s="38"/>
      <c r="H88" s="38"/>
      <c r="I88" s="38">
        <v>500</v>
      </c>
      <c r="J88" s="38"/>
      <c r="K88" s="38">
        <v>210</v>
      </c>
      <c r="L88" s="38"/>
      <c r="M88" s="38"/>
      <c r="N88" s="38"/>
      <c r="O88" s="38"/>
      <c r="P88" s="38">
        <f>SUM(D88:O88)</f>
        <v>920</v>
      </c>
    </row>
    <row r="89" spans="1:16" ht="19.5" customHeight="1" x14ac:dyDescent="0.25">
      <c r="A89" s="102">
        <v>41</v>
      </c>
      <c r="B89" s="137" t="s">
        <v>128</v>
      </c>
      <c r="C89" s="43">
        <v>75</v>
      </c>
      <c r="D89" s="39"/>
      <c r="E89" s="39"/>
      <c r="F89" s="39"/>
      <c r="G89" s="38"/>
      <c r="H89" s="39"/>
      <c r="I89" s="39">
        <v>43995</v>
      </c>
      <c r="J89" s="39"/>
      <c r="K89" s="53">
        <v>44065</v>
      </c>
      <c r="L89" s="39"/>
      <c r="M89" s="39"/>
      <c r="N89" s="38"/>
      <c r="O89" s="38"/>
      <c r="P89" s="38"/>
    </row>
    <row r="90" spans="1:16" ht="19.5" customHeight="1" x14ac:dyDescent="0.25">
      <c r="A90" s="103"/>
      <c r="B90" s="138"/>
      <c r="C90" s="45"/>
      <c r="D90" s="38"/>
      <c r="E90" s="38"/>
      <c r="F90" s="38"/>
      <c r="G90" s="38"/>
      <c r="H90" s="38"/>
      <c r="I90" s="38">
        <v>220</v>
      </c>
      <c r="J90" s="38"/>
      <c r="K90" s="38">
        <v>200</v>
      </c>
      <c r="L90" s="38"/>
      <c r="M90" s="38"/>
      <c r="N90" s="38"/>
      <c r="O90" s="38"/>
      <c r="P90" s="38">
        <f>SUM(D90:O90)</f>
        <v>420</v>
      </c>
    </row>
    <row r="91" spans="1:16" ht="19.5" customHeight="1" x14ac:dyDescent="0.25">
      <c r="A91" s="102">
        <v>42</v>
      </c>
      <c r="B91" s="41" t="s">
        <v>105</v>
      </c>
      <c r="C91" s="46">
        <v>76</v>
      </c>
      <c r="D91" s="38"/>
      <c r="E91" s="38"/>
      <c r="F91" s="38"/>
      <c r="G91" s="39"/>
      <c r="H91" s="39">
        <v>43953</v>
      </c>
      <c r="I91" s="39">
        <v>43988</v>
      </c>
      <c r="J91" s="53">
        <v>44023</v>
      </c>
      <c r="K91" s="39">
        <v>44051</v>
      </c>
      <c r="L91" s="39">
        <v>44079</v>
      </c>
      <c r="M91" s="39">
        <v>44114</v>
      </c>
      <c r="N91" s="38"/>
      <c r="O91" s="39">
        <v>44170</v>
      </c>
      <c r="P91" s="38"/>
    </row>
    <row r="92" spans="1:16" ht="19.5" customHeight="1" x14ac:dyDescent="0.25">
      <c r="A92" s="103"/>
      <c r="B92" s="44"/>
      <c r="C92" s="45"/>
      <c r="D92" s="38"/>
      <c r="E92" s="38"/>
      <c r="F92" s="38"/>
      <c r="G92" s="38"/>
      <c r="H92" s="38">
        <v>300</v>
      </c>
      <c r="I92" s="38">
        <v>250</v>
      </c>
      <c r="J92" s="38">
        <v>100</v>
      </c>
      <c r="K92" s="38">
        <v>200</v>
      </c>
      <c r="L92" s="38">
        <v>250</v>
      </c>
      <c r="M92" s="38">
        <v>150</v>
      </c>
      <c r="N92" s="38"/>
      <c r="O92" s="38">
        <v>33</v>
      </c>
      <c r="P92" s="38">
        <f>SUM(D92:O92)</f>
        <v>1283</v>
      </c>
    </row>
    <row r="93" spans="1:16" ht="19.5" customHeight="1" x14ac:dyDescent="0.25">
      <c r="A93" s="102">
        <v>43</v>
      </c>
      <c r="B93" s="41" t="s">
        <v>107</v>
      </c>
      <c r="C93" s="46">
        <v>77</v>
      </c>
      <c r="D93" s="38"/>
      <c r="E93" s="38"/>
      <c r="F93" s="38"/>
      <c r="G93" s="38"/>
      <c r="H93" s="38"/>
      <c r="I93" s="38"/>
      <c r="J93" s="38"/>
      <c r="K93" s="39"/>
      <c r="L93" s="38"/>
      <c r="M93" s="39"/>
      <c r="N93" s="38"/>
      <c r="O93" s="38"/>
      <c r="P93" s="38"/>
    </row>
    <row r="94" spans="1:16" ht="19.5" customHeight="1" x14ac:dyDescent="0.25">
      <c r="A94" s="103"/>
      <c r="B94" s="44"/>
      <c r="C94" s="45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>
        <f>SUM(D94:O94)</f>
        <v>0</v>
      </c>
    </row>
    <row r="95" spans="1:16" ht="19.5" customHeight="1" x14ac:dyDescent="0.25">
      <c r="A95" s="33">
        <v>44</v>
      </c>
      <c r="B95" s="41" t="s">
        <v>96</v>
      </c>
      <c r="C95" s="46">
        <v>78</v>
      </c>
      <c r="D95" s="38"/>
      <c r="E95" s="38"/>
      <c r="F95" s="38"/>
      <c r="G95" s="39"/>
      <c r="H95" s="38"/>
      <c r="I95" s="39">
        <v>43988</v>
      </c>
      <c r="J95" s="38"/>
      <c r="K95" s="39">
        <v>44051</v>
      </c>
      <c r="L95" s="39"/>
      <c r="M95" s="39">
        <v>44114</v>
      </c>
      <c r="N95" s="39"/>
      <c r="O95" s="38"/>
      <c r="P95" s="38"/>
    </row>
    <row r="96" spans="1:16" ht="19.5" customHeight="1" x14ac:dyDescent="0.25">
      <c r="A96" s="33"/>
      <c r="B96" s="41"/>
      <c r="C96" s="46"/>
      <c r="D96" s="38"/>
      <c r="E96" s="38"/>
      <c r="F96" s="38"/>
      <c r="G96" s="38"/>
      <c r="H96" s="38"/>
      <c r="I96" s="38">
        <v>50</v>
      </c>
      <c r="J96" s="38"/>
      <c r="K96" s="38">
        <v>80</v>
      </c>
      <c r="L96" s="38"/>
      <c r="M96" s="38">
        <v>100</v>
      </c>
      <c r="N96" s="38"/>
      <c r="O96" s="38"/>
      <c r="P96" s="38">
        <f>SUM(D96:O96)</f>
        <v>230</v>
      </c>
    </row>
    <row r="97" spans="1:16" ht="19.5" customHeight="1" x14ac:dyDescent="0.25">
      <c r="A97" s="102">
        <v>45</v>
      </c>
      <c r="B97" s="42" t="s">
        <v>110</v>
      </c>
      <c r="C97" s="43">
        <v>79</v>
      </c>
      <c r="D97" s="38"/>
      <c r="E97" s="38"/>
      <c r="F97" s="39">
        <v>43918</v>
      </c>
      <c r="G97" s="39"/>
      <c r="H97" s="39">
        <v>43953</v>
      </c>
      <c r="I97" s="39">
        <v>43988</v>
      </c>
      <c r="J97" s="39">
        <v>44037</v>
      </c>
      <c r="K97" s="39"/>
      <c r="L97" s="39">
        <v>44079</v>
      </c>
      <c r="M97" s="39"/>
      <c r="N97" s="39"/>
      <c r="O97" s="38"/>
      <c r="P97" s="38"/>
    </row>
    <row r="98" spans="1:16" ht="19.5" customHeight="1" x14ac:dyDescent="0.25">
      <c r="A98" s="103"/>
      <c r="B98" s="44"/>
      <c r="C98" s="45"/>
      <c r="D98" s="38"/>
      <c r="E98" s="38"/>
      <c r="F98" s="38">
        <v>25</v>
      </c>
      <c r="G98" s="38"/>
      <c r="H98" s="38">
        <v>60</v>
      </c>
      <c r="I98" s="38">
        <v>50</v>
      </c>
      <c r="J98" s="38">
        <v>100</v>
      </c>
      <c r="K98" s="38"/>
      <c r="L98" s="38">
        <v>100</v>
      </c>
      <c r="M98" s="38"/>
      <c r="N98" s="38"/>
      <c r="O98" s="38"/>
      <c r="P98" s="38">
        <f>SUM(D98:O98)</f>
        <v>335</v>
      </c>
    </row>
    <row r="99" spans="1:16" ht="19.5" customHeight="1" x14ac:dyDescent="0.25">
      <c r="A99" s="102">
        <v>46</v>
      </c>
      <c r="B99" s="42" t="s">
        <v>39</v>
      </c>
      <c r="C99" s="43">
        <v>80</v>
      </c>
      <c r="D99" s="38"/>
      <c r="E99" s="38"/>
      <c r="F99" s="39"/>
      <c r="G99" s="39">
        <v>43938</v>
      </c>
      <c r="H99" s="39">
        <v>43972</v>
      </c>
      <c r="I99" s="39">
        <v>43991</v>
      </c>
      <c r="J99" s="39"/>
      <c r="K99" s="39">
        <v>44053</v>
      </c>
      <c r="L99" s="39">
        <v>44082</v>
      </c>
      <c r="M99" s="39">
        <v>44112</v>
      </c>
      <c r="N99" s="39">
        <v>44153</v>
      </c>
      <c r="O99" s="38"/>
      <c r="P99" s="38"/>
    </row>
    <row r="100" spans="1:16" ht="19.5" customHeight="1" x14ac:dyDescent="0.25">
      <c r="A100" s="103"/>
      <c r="B100" s="44"/>
      <c r="C100" s="45"/>
      <c r="D100" s="38"/>
      <c r="E100" s="38"/>
      <c r="F100" s="52"/>
      <c r="G100" s="38">
        <v>200</v>
      </c>
      <c r="H100" s="38">
        <v>100</v>
      </c>
      <c r="I100" s="38">
        <v>100</v>
      </c>
      <c r="J100" s="38"/>
      <c r="K100" s="38">
        <v>100</v>
      </c>
      <c r="L100" s="38">
        <v>100</v>
      </c>
      <c r="M100" s="38">
        <v>100</v>
      </c>
      <c r="N100" s="38">
        <v>100</v>
      </c>
      <c r="O100" s="38"/>
      <c r="P100" s="38">
        <f>SUM(D100:O100)</f>
        <v>800</v>
      </c>
    </row>
    <row r="101" spans="1:16" ht="19.5" customHeight="1" x14ac:dyDescent="0.25">
      <c r="A101" s="102">
        <v>47</v>
      </c>
      <c r="B101" s="42" t="s">
        <v>40</v>
      </c>
      <c r="C101" s="43">
        <v>81</v>
      </c>
      <c r="D101" s="38"/>
      <c r="E101" s="38"/>
      <c r="F101" s="39"/>
      <c r="G101" s="39">
        <v>43932</v>
      </c>
      <c r="H101" s="53">
        <v>43974</v>
      </c>
      <c r="I101" s="39">
        <v>44002</v>
      </c>
      <c r="J101" s="39">
        <v>44037</v>
      </c>
      <c r="K101" s="39">
        <v>44051</v>
      </c>
      <c r="L101" s="39">
        <v>44100</v>
      </c>
      <c r="M101" s="39">
        <v>44135</v>
      </c>
      <c r="N101" s="38"/>
      <c r="O101" s="38"/>
      <c r="P101" s="38"/>
    </row>
    <row r="102" spans="1:16" ht="19.5" customHeight="1" x14ac:dyDescent="0.25">
      <c r="A102" s="103"/>
      <c r="B102" s="44"/>
      <c r="C102" s="45"/>
      <c r="D102" s="38"/>
      <c r="E102" s="38"/>
      <c r="F102" s="38"/>
      <c r="G102" s="38">
        <v>130</v>
      </c>
      <c r="H102" s="38">
        <v>200</v>
      </c>
      <c r="I102" s="38">
        <v>100</v>
      </c>
      <c r="J102" s="38">
        <v>100</v>
      </c>
      <c r="K102" s="38">
        <v>200</v>
      </c>
      <c r="L102" s="38">
        <v>140</v>
      </c>
      <c r="M102" s="38">
        <v>140</v>
      </c>
      <c r="N102" s="38"/>
      <c r="O102" s="38"/>
      <c r="P102" s="38">
        <f>SUM(D102:O102)</f>
        <v>1010</v>
      </c>
    </row>
    <row r="103" spans="1:16" ht="19.5" customHeight="1" x14ac:dyDescent="0.25">
      <c r="A103" s="102">
        <v>48</v>
      </c>
      <c r="B103" s="42" t="s">
        <v>41</v>
      </c>
      <c r="C103" s="43">
        <v>82</v>
      </c>
      <c r="D103" s="38"/>
      <c r="E103" s="38"/>
      <c r="F103" s="39"/>
      <c r="G103" s="39">
        <v>43946</v>
      </c>
      <c r="H103" s="39"/>
      <c r="I103" s="39">
        <v>44002</v>
      </c>
      <c r="J103" s="39"/>
      <c r="K103" s="39">
        <v>44051</v>
      </c>
      <c r="L103" s="38"/>
      <c r="M103" s="39">
        <v>44135</v>
      </c>
      <c r="N103" s="38"/>
      <c r="O103" s="39"/>
      <c r="P103" s="38"/>
    </row>
    <row r="104" spans="1:16" ht="19.5" customHeight="1" x14ac:dyDescent="0.25">
      <c r="A104" s="103"/>
      <c r="B104" s="44"/>
      <c r="C104" s="45"/>
      <c r="D104" s="38"/>
      <c r="E104" s="38"/>
      <c r="F104" s="38"/>
      <c r="G104" s="38">
        <v>120</v>
      </c>
      <c r="H104" s="38"/>
      <c r="I104" s="38">
        <v>85</v>
      </c>
      <c r="J104" s="38"/>
      <c r="K104" s="38">
        <v>329</v>
      </c>
      <c r="L104" s="38"/>
      <c r="M104" s="38">
        <v>380</v>
      </c>
      <c r="N104" s="38"/>
      <c r="O104" s="38"/>
      <c r="P104" s="38">
        <f>SUM(D104:O104)</f>
        <v>914</v>
      </c>
    </row>
    <row r="105" spans="1:16" ht="19.5" customHeight="1" x14ac:dyDescent="0.25">
      <c r="A105" s="102">
        <v>49</v>
      </c>
      <c r="B105" s="42" t="s">
        <v>42</v>
      </c>
      <c r="C105" s="43">
        <v>83</v>
      </c>
      <c r="D105" s="38"/>
      <c r="E105" s="38"/>
      <c r="F105" s="39"/>
      <c r="G105" s="39">
        <v>43946</v>
      </c>
      <c r="H105" s="39"/>
      <c r="I105" s="39">
        <v>44002</v>
      </c>
      <c r="J105" s="38"/>
      <c r="K105" s="39">
        <v>44051</v>
      </c>
      <c r="L105" s="38"/>
      <c r="M105" s="39">
        <v>44135</v>
      </c>
      <c r="N105" s="38"/>
      <c r="O105" s="39"/>
      <c r="P105" s="38"/>
    </row>
    <row r="106" spans="1:16" ht="19.5" customHeight="1" x14ac:dyDescent="0.25">
      <c r="A106" s="103"/>
      <c r="B106" s="44"/>
      <c r="C106" s="45"/>
      <c r="D106" s="38"/>
      <c r="E106" s="38"/>
      <c r="F106" s="38"/>
      <c r="G106" s="38">
        <v>20</v>
      </c>
      <c r="H106" s="38"/>
      <c r="I106" s="38">
        <v>30</v>
      </c>
      <c r="J106" s="38"/>
      <c r="K106" s="38">
        <v>150</v>
      </c>
      <c r="L106" s="38"/>
      <c r="M106" s="38">
        <v>220</v>
      </c>
      <c r="N106" s="38"/>
      <c r="O106" s="38"/>
      <c r="P106" s="38">
        <f>SUM(D106:O106)</f>
        <v>420</v>
      </c>
    </row>
    <row r="107" spans="1:16" ht="19.5" customHeight="1" x14ac:dyDescent="0.25">
      <c r="A107" s="102">
        <v>50</v>
      </c>
      <c r="B107" s="42" t="s">
        <v>129</v>
      </c>
      <c r="C107" s="40">
        <v>85</v>
      </c>
      <c r="D107" s="38"/>
      <c r="E107" s="38"/>
      <c r="F107" s="38"/>
      <c r="G107" s="38"/>
      <c r="H107" s="39"/>
      <c r="I107" s="39"/>
      <c r="J107" s="39"/>
      <c r="K107" s="39"/>
      <c r="L107" s="39"/>
      <c r="M107" s="39">
        <v>44135</v>
      </c>
      <c r="N107" s="38"/>
      <c r="O107" s="38"/>
      <c r="P107" s="38"/>
    </row>
    <row r="108" spans="1:16" ht="19.5" customHeight="1" x14ac:dyDescent="0.25">
      <c r="A108" s="103"/>
      <c r="B108" s="44"/>
      <c r="C108" s="40"/>
      <c r="D108" s="38"/>
      <c r="E108" s="38"/>
      <c r="F108" s="38"/>
      <c r="G108" s="38"/>
      <c r="H108" s="38"/>
      <c r="I108" s="38"/>
      <c r="J108" s="38"/>
      <c r="K108" s="38"/>
      <c r="L108" s="38"/>
      <c r="M108" s="38">
        <v>40</v>
      </c>
      <c r="N108" s="38"/>
      <c r="O108" s="38"/>
      <c r="P108" s="38">
        <f>SUM(D108:O108)</f>
        <v>40</v>
      </c>
    </row>
    <row r="109" spans="1:16" ht="19.5" customHeight="1" x14ac:dyDescent="0.25">
      <c r="A109" s="102">
        <v>51</v>
      </c>
      <c r="B109" s="42" t="s">
        <v>43</v>
      </c>
      <c r="C109" s="43">
        <v>86</v>
      </c>
      <c r="D109" s="38"/>
      <c r="E109" s="38"/>
      <c r="F109" s="38"/>
      <c r="G109" s="39">
        <v>43946</v>
      </c>
      <c r="H109" s="39"/>
      <c r="I109" s="39">
        <v>43995</v>
      </c>
      <c r="J109" s="39">
        <v>44037</v>
      </c>
      <c r="K109" s="39"/>
      <c r="L109" s="39">
        <v>44100</v>
      </c>
      <c r="M109" s="39">
        <v>44135</v>
      </c>
      <c r="N109" s="38"/>
      <c r="O109" s="38"/>
      <c r="P109" s="38"/>
    </row>
    <row r="110" spans="1:16" ht="19.5" customHeight="1" x14ac:dyDescent="0.25">
      <c r="A110" s="103"/>
      <c r="B110" s="44"/>
      <c r="C110" s="45"/>
      <c r="D110" s="38"/>
      <c r="E110" s="38"/>
      <c r="F110" s="38"/>
      <c r="G110" s="38">
        <v>85</v>
      </c>
      <c r="H110" s="38"/>
      <c r="I110" s="38">
        <v>37</v>
      </c>
      <c r="J110" s="38">
        <v>66</v>
      </c>
      <c r="K110" s="38"/>
      <c r="L110" s="38">
        <v>72</v>
      </c>
      <c r="M110" s="38">
        <v>58</v>
      </c>
      <c r="N110" s="38"/>
      <c r="O110" s="38"/>
      <c r="P110" s="38">
        <f>SUM(D110:O110)</f>
        <v>318</v>
      </c>
    </row>
    <row r="111" spans="1:16" ht="19.5" customHeight="1" x14ac:dyDescent="0.25">
      <c r="A111" s="102">
        <v>52</v>
      </c>
      <c r="B111" s="42" t="s">
        <v>44</v>
      </c>
      <c r="C111" s="43">
        <v>87</v>
      </c>
      <c r="D111" s="38"/>
      <c r="E111" s="38"/>
      <c r="F111" s="38"/>
      <c r="G111" s="38"/>
      <c r="H111" s="39"/>
      <c r="I111" s="38"/>
      <c r="J111" s="38"/>
      <c r="K111" s="39"/>
      <c r="L111" s="38"/>
      <c r="M111" s="39">
        <v>44114</v>
      </c>
      <c r="N111" s="38"/>
      <c r="O111" s="38"/>
      <c r="P111" s="38"/>
    </row>
    <row r="112" spans="1:16" ht="19.5" customHeight="1" x14ac:dyDescent="0.25">
      <c r="A112" s="103"/>
      <c r="B112" s="44"/>
      <c r="C112" s="45"/>
      <c r="D112" s="38"/>
      <c r="E112" s="38"/>
      <c r="F112" s="38"/>
      <c r="G112" s="38"/>
      <c r="H112" s="38"/>
      <c r="I112" s="39"/>
      <c r="J112" s="38"/>
      <c r="K112" s="38"/>
      <c r="L112" s="38"/>
      <c r="M112" s="38">
        <v>1000</v>
      </c>
      <c r="N112" s="38"/>
      <c r="O112" s="38"/>
      <c r="P112" s="38">
        <f>SUM(D112:O112)</f>
        <v>1000</v>
      </c>
    </row>
    <row r="113" spans="1:16" ht="19.5" customHeight="1" x14ac:dyDescent="0.25">
      <c r="A113" s="102">
        <v>53</v>
      </c>
      <c r="B113" s="42" t="s">
        <v>112</v>
      </c>
      <c r="C113" s="43">
        <v>88</v>
      </c>
      <c r="D113" s="39"/>
      <c r="E113" s="38"/>
      <c r="F113" s="38"/>
      <c r="G113" s="38"/>
      <c r="H113" s="39"/>
      <c r="I113" s="39">
        <v>44002</v>
      </c>
      <c r="J113" s="38"/>
      <c r="K113" s="39"/>
      <c r="L113" s="39">
        <v>44099</v>
      </c>
      <c r="M113" s="38"/>
      <c r="N113" s="38"/>
      <c r="O113" s="38"/>
      <c r="P113" s="38"/>
    </row>
    <row r="114" spans="1:16" ht="19.5" customHeight="1" x14ac:dyDescent="0.25">
      <c r="A114" s="103"/>
      <c r="B114" s="44"/>
      <c r="C114" s="45"/>
      <c r="D114" s="38"/>
      <c r="E114" s="38"/>
      <c r="F114" s="38"/>
      <c r="G114" s="38"/>
      <c r="H114" s="38"/>
      <c r="I114" s="38">
        <v>53</v>
      </c>
      <c r="J114" s="38"/>
      <c r="K114" s="38"/>
      <c r="L114" s="38">
        <v>37</v>
      </c>
      <c r="M114" s="38"/>
      <c r="N114" s="38"/>
      <c r="O114" s="38"/>
      <c r="P114" s="38">
        <f>SUM(D114:O114)</f>
        <v>90</v>
      </c>
    </row>
    <row r="115" spans="1:16" ht="19.5" customHeight="1" x14ac:dyDescent="0.25">
      <c r="A115" s="102">
        <v>54</v>
      </c>
      <c r="B115" s="42" t="s">
        <v>46</v>
      </c>
      <c r="C115" s="43">
        <v>96</v>
      </c>
      <c r="D115" s="38"/>
      <c r="E115" s="38"/>
      <c r="F115" s="39"/>
      <c r="G115" s="39"/>
      <c r="H115" s="53">
        <v>43967</v>
      </c>
      <c r="I115" s="39"/>
      <c r="J115" s="39">
        <v>44037</v>
      </c>
      <c r="K115" s="39"/>
      <c r="L115" s="39">
        <v>44100</v>
      </c>
      <c r="M115" s="39">
        <v>44135</v>
      </c>
      <c r="N115" s="39"/>
      <c r="O115" s="38"/>
      <c r="P115" s="38"/>
    </row>
    <row r="116" spans="1:16" ht="19.5" customHeight="1" x14ac:dyDescent="0.25">
      <c r="A116" s="103"/>
      <c r="B116" s="44"/>
      <c r="C116" s="45"/>
      <c r="D116" s="38"/>
      <c r="E116" s="38"/>
      <c r="F116" s="38"/>
      <c r="G116" s="38"/>
      <c r="H116" s="38">
        <v>80</v>
      </c>
      <c r="I116" s="38"/>
      <c r="J116" s="38">
        <v>126</v>
      </c>
      <c r="K116" s="38"/>
      <c r="L116" s="38">
        <v>121</v>
      </c>
      <c r="M116" s="38">
        <v>90</v>
      </c>
      <c r="N116" s="38"/>
      <c r="O116" s="38"/>
      <c r="P116" s="38">
        <f>SUM(D116:O116)</f>
        <v>417</v>
      </c>
    </row>
    <row r="117" spans="1:16" ht="19.5" customHeight="1" x14ac:dyDescent="0.25">
      <c r="A117" s="102">
        <v>55</v>
      </c>
      <c r="B117" s="42" t="s">
        <v>47</v>
      </c>
      <c r="C117" s="43">
        <v>98</v>
      </c>
      <c r="D117" s="38"/>
      <c r="E117" s="38"/>
      <c r="F117" s="38"/>
      <c r="G117" s="39">
        <v>43946</v>
      </c>
      <c r="H117" s="39"/>
      <c r="I117" s="39">
        <v>44009</v>
      </c>
      <c r="J117" s="39"/>
      <c r="K117" s="39"/>
      <c r="L117" s="39">
        <v>44100</v>
      </c>
      <c r="M117" s="39"/>
      <c r="N117" s="38"/>
      <c r="O117" s="39"/>
      <c r="P117" s="38"/>
    </row>
    <row r="118" spans="1:16" ht="19.5" customHeight="1" x14ac:dyDescent="0.25">
      <c r="A118" s="103"/>
      <c r="B118" s="44"/>
      <c r="C118" s="45"/>
      <c r="D118" s="38"/>
      <c r="E118" s="38"/>
      <c r="F118" s="38"/>
      <c r="G118" s="38">
        <v>60</v>
      </c>
      <c r="H118" s="38"/>
      <c r="I118" s="47">
        <v>75</v>
      </c>
      <c r="J118" s="38"/>
      <c r="K118" s="38"/>
      <c r="L118" s="38">
        <v>212</v>
      </c>
      <c r="M118" s="38"/>
      <c r="N118" s="38"/>
      <c r="O118" s="38"/>
      <c r="P118" s="38">
        <f>SUM(D118:O118)</f>
        <v>347</v>
      </c>
    </row>
    <row r="119" spans="1:16" ht="19.5" customHeight="1" x14ac:dyDescent="0.25">
      <c r="A119" s="102">
        <v>56</v>
      </c>
      <c r="B119" s="133" t="s">
        <v>83</v>
      </c>
      <c r="C119" s="139">
        <v>100</v>
      </c>
      <c r="D119" s="38"/>
      <c r="E119" s="38"/>
      <c r="F119" s="38"/>
      <c r="G119" s="38"/>
      <c r="H119" s="39"/>
      <c r="I119" s="39"/>
      <c r="J119" s="39"/>
      <c r="K119" s="39"/>
      <c r="L119" s="38"/>
      <c r="M119" s="38"/>
      <c r="N119" s="38"/>
      <c r="O119" s="38"/>
      <c r="P119" s="38"/>
    </row>
    <row r="120" spans="1:16" ht="19.5" customHeight="1" x14ac:dyDescent="0.25">
      <c r="A120" s="103"/>
      <c r="B120" s="134"/>
      <c r="C120" s="140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>
        <f>SUM(D120:O120)</f>
        <v>0</v>
      </c>
    </row>
    <row r="121" spans="1:16" ht="29.25" customHeight="1" x14ac:dyDescent="0.3">
      <c r="A121" s="102"/>
      <c r="B121" s="147" t="s">
        <v>120</v>
      </c>
      <c r="C121" s="148"/>
      <c r="D121" s="48">
        <f>SUM(D120+D118+D116+D114+D112+D110+D108+D106+D104+D102+D100+D98+D96+D94+D92+D90+D88+D86+D84+D80+D78+D76+D74+D72+D70+D68+D66+D64+D62+D60+D58+D56+D54+D52+D50+D48+D46+D44+D42+D40+D38+D36+D34+D32+D28+D26+D24+D22+D18+D16+D14+D12+D10+D8+D6+D4+D20+D30+D82)</f>
        <v>0</v>
      </c>
      <c r="E121" s="48">
        <f t="shared" ref="E121:J121" si="0">SUM(E120+E118+E116+E114+E112+E110+E108+E106+E104+E102+E100+E98+E96+E94+E92+E90+E88+E86+E84+E80+E78+E76+E74+E72+E70+E68+E66+E64+E62+E60+E58+E56+E54+E52+E50+E48+E46+E44+E42+E40+E38+E36+E34+E32+E28+E26+E24+E22+E18+E16+E14+E12+E10+E8+E6+E4+E20+E30+E82)</f>
        <v>774</v>
      </c>
      <c r="F121" s="48">
        <f t="shared" si="0"/>
        <v>739</v>
      </c>
      <c r="G121" s="48">
        <f t="shared" si="0"/>
        <v>1554</v>
      </c>
      <c r="H121" s="48">
        <f t="shared" si="0"/>
        <v>2539</v>
      </c>
      <c r="I121" s="48">
        <f t="shared" si="0"/>
        <v>4022</v>
      </c>
      <c r="J121" s="48">
        <f t="shared" si="0"/>
        <v>1749</v>
      </c>
      <c r="K121" s="48">
        <f t="shared" ref="K121:P121" si="1">SUM(K120+K118+K116+K114+K112+K110+K108+K106+K104+K102+K100+K98+K96+K94+K92+K90+K88+K86+K84+K80+K78+K76+K74+K72+K70+K68+K66+K64+K62+K60+K58+K56+K54+K52+K50+K48+K46+K44+K42+K40+K38+K36+K34+K32+K28+K26+K24+K22+K18+K16+K14+K12+K10+K8+K6+K4+K20+K30+K82)</f>
        <v>3191</v>
      </c>
      <c r="L121" s="48">
        <f t="shared" si="1"/>
        <v>2772</v>
      </c>
      <c r="M121" s="48">
        <f t="shared" si="1"/>
        <v>4720</v>
      </c>
      <c r="N121" s="48">
        <f t="shared" si="1"/>
        <v>1033</v>
      </c>
      <c r="O121" s="48">
        <f t="shared" si="1"/>
        <v>1013</v>
      </c>
      <c r="P121" s="48">
        <f t="shared" si="1"/>
        <v>24106</v>
      </c>
    </row>
    <row r="122" spans="1:16" ht="29.25" customHeight="1" x14ac:dyDescent="0.3">
      <c r="A122" s="146"/>
      <c r="B122" s="151" t="s">
        <v>118</v>
      </c>
      <c r="C122" s="152"/>
      <c r="D122" s="36">
        <v>119100</v>
      </c>
      <c r="E122" s="36">
        <f>D122+E123</f>
        <v>120100</v>
      </c>
      <c r="F122" s="36">
        <f t="shared" ref="F122:N122" si="2">E122+F123</f>
        <v>121380</v>
      </c>
      <c r="G122" s="36">
        <f t="shared" si="2"/>
        <v>123780</v>
      </c>
      <c r="H122" s="36">
        <f t="shared" si="2"/>
        <v>128345</v>
      </c>
      <c r="I122" s="36">
        <f t="shared" si="2"/>
        <v>131850</v>
      </c>
      <c r="J122" s="36">
        <f t="shared" si="2"/>
        <v>135300</v>
      </c>
      <c r="K122" s="36">
        <f t="shared" si="2"/>
        <v>139600</v>
      </c>
      <c r="L122" s="36">
        <f t="shared" si="2"/>
        <v>143000</v>
      </c>
      <c r="M122" s="36">
        <f t="shared" si="2"/>
        <v>146000</v>
      </c>
      <c r="N122" s="36">
        <f t="shared" si="2"/>
        <v>148000</v>
      </c>
      <c r="O122" s="36">
        <f>N122+O123</f>
        <v>148978</v>
      </c>
      <c r="P122" s="36"/>
    </row>
    <row r="123" spans="1:16" ht="31.5" customHeight="1" x14ac:dyDescent="0.3">
      <c r="A123" s="103"/>
      <c r="B123" s="149" t="s">
        <v>121</v>
      </c>
      <c r="C123" s="150"/>
      <c r="D123" s="49">
        <v>664</v>
      </c>
      <c r="E123" s="49">
        <v>1000</v>
      </c>
      <c r="F123" s="49">
        <v>1280</v>
      </c>
      <c r="G123" s="49">
        <v>2400</v>
      </c>
      <c r="H123" s="49">
        <v>4565</v>
      </c>
      <c r="I123" s="49">
        <v>3505</v>
      </c>
      <c r="J123" s="49">
        <v>3450</v>
      </c>
      <c r="K123" s="49">
        <v>4300</v>
      </c>
      <c r="L123" s="49">
        <v>3400</v>
      </c>
      <c r="M123" s="49">
        <v>3000</v>
      </c>
      <c r="N123" s="49">
        <v>2000</v>
      </c>
      <c r="O123" s="49">
        <v>978</v>
      </c>
      <c r="P123" s="49">
        <f>SUM(D123:O123)</f>
        <v>30542</v>
      </c>
    </row>
    <row r="124" spans="1:16" ht="43.5" customHeight="1" x14ac:dyDescent="0.3">
      <c r="A124" s="20"/>
      <c r="B124" s="155" t="s">
        <v>122</v>
      </c>
      <c r="C124" s="156"/>
      <c r="D124" s="50"/>
      <c r="E124" s="50"/>
      <c r="F124" s="50"/>
      <c r="G124" s="50">
        <v>30</v>
      </c>
      <c r="H124" s="50">
        <v>179</v>
      </c>
      <c r="I124" s="50">
        <v>264</v>
      </c>
      <c r="J124" s="50">
        <v>216</v>
      </c>
      <c r="K124" s="50">
        <v>352</v>
      </c>
      <c r="L124" s="50">
        <v>107</v>
      </c>
      <c r="M124" s="50">
        <v>61</v>
      </c>
      <c r="N124" s="50"/>
      <c r="O124" s="50"/>
      <c r="P124" s="50">
        <f>SUM(D124:O124)</f>
        <v>1209</v>
      </c>
    </row>
    <row r="125" spans="1:16" ht="43.5" customHeight="1" x14ac:dyDescent="0.3">
      <c r="A125" s="20"/>
      <c r="B125" s="151" t="s">
        <v>123</v>
      </c>
      <c r="C125" s="152"/>
      <c r="D125" s="36">
        <v>24451</v>
      </c>
      <c r="E125" s="36">
        <v>24451</v>
      </c>
      <c r="F125" s="36">
        <v>24451</v>
      </c>
      <c r="G125" s="36">
        <f>F125+G124</f>
        <v>24481</v>
      </c>
      <c r="H125" s="36">
        <f t="shared" ref="H125:O125" si="3">G125+H124</f>
        <v>24660</v>
      </c>
      <c r="I125" s="36">
        <f t="shared" si="3"/>
        <v>24924</v>
      </c>
      <c r="J125" s="36">
        <f t="shared" si="3"/>
        <v>25140</v>
      </c>
      <c r="K125" s="36">
        <f t="shared" si="3"/>
        <v>25492</v>
      </c>
      <c r="L125" s="36">
        <f t="shared" si="3"/>
        <v>25599</v>
      </c>
      <c r="M125" s="36">
        <f t="shared" si="3"/>
        <v>25660</v>
      </c>
      <c r="N125" s="36">
        <f t="shared" si="3"/>
        <v>25660</v>
      </c>
      <c r="O125" s="36">
        <f t="shared" si="3"/>
        <v>25660</v>
      </c>
      <c r="P125" s="50"/>
    </row>
    <row r="126" spans="1:16" ht="52.5" customHeight="1" x14ac:dyDescent="0.3">
      <c r="A126" s="20"/>
      <c r="B126" s="153" t="s">
        <v>119</v>
      </c>
      <c r="C126" s="154"/>
      <c r="D126" s="49">
        <v>372</v>
      </c>
      <c r="E126" s="49">
        <v>348</v>
      </c>
      <c r="F126" s="49">
        <v>372</v>
      </c>
      <c r="G126" s="49">
        <v>361</v>
      </c>
      <c r="H126" s="49">
        <v>376</v>
      </c>
      <c r="I126" s="49">
        <v>362</v>
      </c>
      <c r="J126" s="49">
        <v>374</v>
      </c>
      <c r="K126" s="49">
        <v>375</v>
      </c>
      <c r="L126" s="49">
        <v>362</v>
      </c>
      <c r="M126" s="49">
        <v>374</v>
      </c>
      <c r="N126" s="49">
        <v>361</v>
      </c>
      <c r="O126" s="49">
        <v>372</v>
      </c>
      <c r="P126" s="49">
        <f>SUM(D126:O126)</f>
        <v>4409</v>
      </c>
    </row>
    <row r="127" spans="1:16" ht="33.75" customHeight="1" x14ac:dyDescent="0.3">
      <c r="A127" s="23"/>
      <c r="B127" s="149" t="s">
        <v>124</v>
      </c>
      <c r="C127" s="150"/>
      <c r="D127" s="51">
        <f>SUM(D121+D124+D126-D123)</f>
        <v>-292</v>
      </c>
      <c r="E127" s="51">
        <f t="shared" ref="E127" si="4">SUM(E121+E124+E126-E123)</f>
        <v>122</v>
      </c>
      <c r="F127" s="51">
        <f>SUM(F121+F124-F123)</f>
        <v>-541</v>
      </c>
      <c r="G127" s="51">
        <f t="shared" ref="G127:P127" si="5">SUM(G121+G124-G123)</f>
        <v>-816</v>
      </c>
      <c r="H127" s="51">
        <f t="shared" si="5"/>
        <v>-1847</v>
      </c>
      <c r="I127" s="51">
        <f t="shared" si="5"/>
        <v>781</v>
      </c>
      <c r="J127" s="51">
        <f t="shared" si="5"/>
        <v>-1485</v>
      </c>
      <c r="K127" s="51">
        <f t="shared" si="5"/>
        <v>-757</v>
      </c>
      <c r="L127" s="51">
        <f t="shared" si="5"/>
        <v>-521</v>
      </c>
      <c r="M127" s="51">
        <f t="shared" si="5"/>
        <v>1781</v>
      </c>
      <c r="N127" s="51">
        <f t="shared" si="5"/>
        <v>-967</v>
      </c>
      <c r="O127" s="51">
        <f t="shared" si="5"/>
        <v>35</v>
      </c>
      <c r="P127" s="51">
        <f t="shared" si="5"/>
        <v>-5227</v>
      </c>
    </row>
    <row r="128" spans="1:16" x14ac:dyDescent="0.25">
      <c r="A128" s="17"/>
      <c r="C128" s="18"/>
      <c r="H128" s="11"/>
    </row>
    <row r="129" spans="1:3" x14ac:dyDescent="0.25">
      <c r="A129" s="17"/>
      <c r="C129" s="18"/>
    </row>
    <row r="130" spans="1:3" x14ac:dyDescent="0.25">
      <c r="A130" s="17"/>
      <c r="C130" s="18"/>
    </row>
  </sheetData>
  <sheetProtection selectLockedCells="1" selectUnlockedCells="1"/>
  <mergeCells count="137">
    <mergeCell ref="A103:A104"/>
    <mergeCell ref="A105:A106"/>
    <mergeCell ref="A107:A108"/>
    <mergeCell ref="A109:A110"/>
    <mergeCell ref="A111:A112"/>
    <mergeCell ref="A113:A114"/>
    <mergeCell ref="A89:A90"/>
    <mergeCell ref="A91:A92"/>
    <mergeCell ref="A93:A94"/>
    <mergeCell ref="A97:A98"/>
    <mergeCell ref="A99:A100"/>
    <mergeCell ref="A101:A102"/>
    <mergeCell ref="A121:A123"/>
    <mergeCell ref="B121:C121"/>
    <mergeCell ref="B123:C123"/>
    <mergeCell ref="B127:C127"/>
    <mergeCell ref="A115:A116"/>
    <mergeCell ref="A117:A118"/>
    <mergeCell ref="A119:A120"/>
    <mergeCell ref="B119:B120"/>
    <mergeCell ref="C119:C120"/>
    <mergeCell ref="B122:C122"/>
    <mergeCell ref="B126:C126"/>
    <mergeCell ref="B124:C124"/>
    <mergeCell ref="B125:C125"/>
    <mergeCell ref="A85:A86"/>
    <mergeCell ref="B85:B86"/>
    <mergeCell ref="C85:C86"/>
    <mergeCell ref="A87:A88"/>
    <mergeCell ref="B87:B88"/>
    <mergeCell ref="C87:C88"/>
    <mergeCell ref="A79:A80"/>
    <mergeCell ref="A83:A84"/>
    <mergeCell ref="B89:B90"/>
    <mergeCell ref="A69:A70"/>
    <mergeCell ref="B69:B70"/>
    <mergeCell ref="C69:C70"/>
    <mergeCell ref="A71:A72"/>
    <mergeCell ref="A73:A74"/>
    <mergeCell ref="A77:A78"/>
    <mergeCell ref="A65:A66"/>
    <mergeCell ref="B65:B66"/>
    <mergeCell ref="C65:C66"/>
    <mergeCell ref="A67:A68"/>
    <mergeCell ref="B67:B68"/>
    <mergeCell ref="C67:C68"/>
    <mergeCell ref="A61:A62"/>
    <mergeCell ref="B61:B62"/>
    <mergeCell ref="C61:C62"/>
    <mergeCell ref="A63:A64"/>
    <mergeCell ref="B63:B64"/>
    <mergeCell ref="C63:C64"/>
    <mergeCell ref="A57:A58"/>
    <mergeCell ref="B57:B58"/>
    <mergeCell ref="C57:C58"/>
    <mergeCell ref="A59:A60"/>
    <mergeCell ref="B59:B60"/>
    <mergeCell ref="C59:C60"/>
    <mergeCell ref="A51:A52"/>
    <mergeCell ref="B51:B52"/>
    <mergeCell ref="C51:C52"/>
    <mergeCell ref="A53:A54"/>
    <mergeCell ref="C53:C54"/>
    <mergeCell ref="A55:A56"/>
    <mergeCell ref="B55:B56"/>
    <mergeCell ref="C55:C56"/>
    <mergeCell ref="A45:A46"/>
    <mergeCell ref="C45:C46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37:A38"/>
    <mergeCell ref="C37:C38"/>
    <mergeCell ref="A39:A40"/>
    <mergeCell ref="B39:B40"/>
    <mergeCell ref="C39:C40"/>
    <mergeCell ref="A41:A42"/>
    <mergeCell ref="B41:B42"/>
    <mergeCell ref="C41:C42"/>
    <mergeCell ref="A33:A34"/>
    <mergeCell ref="B33:B34"/>
    <mergeCell ref="C33:C34"/>
    <mergeCell ref="A35:A36"/>
    <mergeCell ref="B35:B36"/>
    <mergeCell ref="C35:C36"/>
    <mergeCell ref="A27:A28"/>
    <mergeCell ref="B27:B28"/>
    <mergeCell ref="C27:C28"/>
    <mergeCell ref="A31:A32"/>
    <mergeCell ref="B31:B32"/>
    <mergeCell ref="C31:C32"/>
    <mergeCell ref="A23:A24"/>
    <mergeCell ref="B23:B24"/>
    <mergeCell ref="C23:C24"/>
    <mergeCell ref="A25:A26"/>
    <mergeCell ref="B25:B26"/>
    <mergeCell ref="C25:C26"/>
    <mergeCell ref="B29:B30"/>
    <mergeCell ref="A17:A18"/>
    <mergeCell ref="B17:B18"/>
    <mergeCell ref="C17:C18"/>
    <mergeCell ref="A21:A22"/>
    <mergeCell ref="B21:B22"/>
    <mergeCell ref="C21:C22"/>
    <mergeCell ref="A13:A14"/>
    <mergeCell ref="B13:B14"/>
    <mergeCell ref="C13:C14"/>
    <mergeCell ref="A15:A16"/>
    <mergeCell ref="B15:B16"/>
    <mergeCell ref="C15:C16"/>
    <mergeCell ref="C19:C20"/>
    <mergeCell ref="B19:B20"/>
    <mergeCell ref="A9:A10"/>
    <mergeCell ref="B9:B10"/>
    <mergeCell ref="C9:C10"/>
    <mergeCell ref="A11:A12"/>
    <mergeCell ref="B11:B12"/>
    <mergeCell ref="C11:C12"/>
    <mergeCell ref="D1:O1"/>
    <mergeCell ref="P1:P2"/>
    <mergeCell ref="B3:B4"/>
    <mergeCell ref="C3:C4"/>
    <mergeCell ref="A5:A6"/>
    <mergeCell ref="B5:B6"/>
    <mergeCell ref="C5:C6"/>
    <mergeCell ref="A7:A8"/>
    <mergeCell ref="B7:B8"/>
    <mergeCell ref="C7:C8"/>
    <mergeCell ref="A1:A2"/>
    <mergeCell ref="B1:B2"/>
    <mergeCell ref="C1:C2"/>
  </mergeCells>
  <pageMargins left="0.23622047244094491" right="3.937007874015748E-2" top="0.55118110236220474" bottom="0.55118110236220474" header="0.31496062992125984" footer="0.31496062992125984"/>
  <pageSetup paperSize="9" scale="75" orientation="landscape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opLeftCell="B1" zoomScale="80" zoomScaleNormal="80" workbookViewId="0">
      <pane ySplit="720" topLeftCell="A88" activePane="bottomLeft"/>
      <selection activeCell="D1" sqref="D1:O1"/>
      <selection pane="bottomLeft" activeCell="N110" sqref="N110"/>
    </sheetView>
  </sheetViews>
  <sheetFormatPr defaultRowHeight="15" x14ac:dyDescent="0.25"/>
  <cols>
    <col min="1" max="1" width="3.5703125" customWidth="1"/>
    <col min="2" max="2" width="18.28515625" customWidth="1"/>
    <col min="3" max="3" width="6" customWidth="1"/>
    <col min="4" max="4" width="10.85546875" customWidth="1"/>
    <col min="5" max="5" width="12.7109375" customWidth="1"/>
    <col min="6" max="6" width="10.85546875" customWidth="1"/>
    <col min="7" max="7" width="12.42578125" customWidth="1"/>
    <col min="8" max="8" width="12.140625" customWidth="1"/>
    <col min="9" max="10" width="12.42578125" customWidth="1"/>
    <col min="11" max="11" width="12.28515625" customWidth="1"/>
    <col min="12" max="12" width="11.7109375" customWidth="1"/>
    <col min="13" max="13" width="13.85546875" customWidth="1"/>
    <col min="14" max="14" width="13.42578125" customWidth="1"/>
    <col min="15" max="15" width="12.42578125" customWidth="1"/>
    <col min="16" max="16" width="15.140625" customWidth="1"/>
  </cols>
  <sheetData>
    <row r="1" spans="1:16" x14ac:dyDescent="0.25">
      <c r="A1" s="122" t="s">
        <v>0</v>
      </c>
      <c r="B1" s="135" t="s">
        <v>1</v>
      </c>
      <c r="C1" s="141" t="s">
        <v>69</v>
      </c>
      <c r="D1" s="128" t="s">
        <v>132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/>
      <c r="P1" s="131" t="s">
        <v>10</v>
      </c>
    </row>
    <row r="2" spans="1:16" x14ac:dyDescent="0.25">
      <c r="A2" s="123"/>
      <c r="B2" s="136"/>
      <c r="C2" s="142"/>
      <c r="D2" s="37" t="s">
        <v>71</v>
      </c>
      <c r="E2" s="37" t="s">
        <v>70</v>
      </c>
      <c r="F2" s="37" t="s">
        <v>72</v>
      </c>
      <c r="G2" s="37" t="s">
        <v>73</v>
      </c>
      <c r="H2" s="37" t="s">
        <v>74</v>
      </c>
      <c r="I2" s="37" t="s">
        <v>75</v>
      </c>
      <c r="J2" s="37" t="s">
        <v>76</v>
      </c>
      <c r="K2" s="37" t="s">
        <v>77</v>
      </c>
      <c r="L2" s="37" t="s">
        <v>78</v>
      </c>
      <c r="M2" s="37" t="s">
        <v>79</v>
      </c>
      <c r="N2" s="37" t="s">
        <v>81</v>
      </c>
      <c r="O2" s="37" t="s">
        <v>80</v>
      </c>
      <c r="P2" s="132"/>
    </row>
    <row r="3" spans="1:16" ht="19.5" customHeight="1" x14ac:dyDescent="0.25">
      <c r="A3" s="157">
        <v>1</v>
      </c>
      <c r="B3" s="133" t="s">
        <v>95</v>
      </c>
      <c r="C3" s="135">
        <v>2</v>
      </c>
      <c r="D3" s="52"/>
      <c r="E3" s="52"/>
      <c r="F3" s="53">
        <v>44261</v>
      </c>
      <c r="G3" s="53"/>
      <c r="H3" s="53">
        <v>44324</v>
      </c>
      <c r="I3" s="53">
        <v>44352</v>
      </c>
      <c r="J3" s="53">
        <v>44387</v>
      </c>
      <c r="K3" s="53"/>
      <c r="L3" s="53"/>
      <c r="M3" s="53">
        <v>44492</v>
      </c>
      <c r="N3" s="53">
        <v>44513</v>
      </c>
      <c r="O3" s="53">
        <v>44548</v>
      </c>
      <c r="P3" s="38"/>
    </row>
    <row r="4" spans="1:16" ht="19.5" customHeight="1" x14ac:dyDescent="0.25">
      <c r="A4" s="158"/>
      <c r="B4" s="134"/>
      <c r="C4" s="136"/>
      <c r="D4" s="52"/>
      <c r="E4" s="52"/>
      <c r="F4" s="52">
        <v>70</v>
      </c>
      <c r="G4" s="52"/>
      <c r="H4" s="52">
        <v>100</v>
      </c>
      <c r="I4" s="52">
        <v>25</v>
      </c>
      <c r="J4" s="52">
        <v>78</v>
      </c>
      <c r="K4" s="52"/>
      <c r="L4" s="52"/>
      <c r="M4" s="52">
        <v>77</v>
      </c>
      <c r="N4" s="52">
        <v>80</v>
      </c>
      <c r="O4" s="52">
        <v>120</v>
      </c>
      <c r="P4" s="38">
        <f>SUM(D4:O4)</f>
        <v>550</v>
      </c>
    </row>
    <row r="5" spans="1:16" ht="19.5" customHeight="1" x14ac:dyDescent="0.25">
      <c r="A5" s="157">
        <v>2</v>
      </c>
      <c r="B5" s="137" t="s">
        <v>9</v>
      </c>
      <c r="C5" s="139">
        <v>3</v>
      </c>
      <c r="D5" s="52"/>
      <c r="E5" s="52"/>
      <c r="F5" s="52"/>
      <c r="G5" s="53"/>
      <c r="H5" s="53"/>
      <c r="I5" s="53"/>
      <c r="J5" s="53"/>
      <c r="K5" s="53">
        <v>44433</v>
      </c>
      <c r="L5" s="53"/>
      <c r="M5" s="52"/>
      <c r="N5" s="52"/>
      <c r="O5" s="52"/>
      <c r="P5" s="38"/>
    </row>
    <row r="6" spans="1:16" ht="19.5" customHeight="1" x14ac:dyDescent="0.25">
      <c r="A6" s="158"/>
      <c r="B6" s="138"/>
      <c r="C6" s="140"/>
      <c r="D6" s="54"/>
      <c r="E6" s="54"/>
      <c r="F6" s="54"/>
      <c r="G6" s="54"/>
      <c r="H6" s="52"/>
      <c r="I6" s="52"/>
      <c r="J6" s="52"/>
      <c r="K6" s="52">
        <v>12</v>
      </c>
      <c r="L6" s="52"/>
      <c r="M6" s="52"/>
      <c r="N6" s="52"/>
      <c r="O6" s="52"/>
      <c r="P6" s="38">
        <f>SUM(D6:O6)</f>
        <v>12</v>
      </c>
    </row>
    <row r="7" spans="1:16" ht="19.5" customHeight="1" x14ac:dyDescent="0.25">
      <c r="A7" s="157">
        <v>3</v>
      </c>
      <c r="B7" s="137" t="s">
        <v>130</v>
      </c>
      <c r="C7" s="139">
        <v>4</v>
      </c>
      <c r="D7" s="52"/>
      <c r="E7" s="52"/>
      <c r="F7" s="53">
        <v>44284</v>
      </c>
      <c r="G7" s="53"/>
      <c r="H7" s="53">
        <v>44344</v>
      </c>
      <c r="I7" s="53">
        <v>44354</v>
      </c>
      <c r="J7" s="53"/>
      <c r="K7" s="53"/>
      <c r="L7" s="53"/>
      <c r="M7" s="53">
        <v>44491</v>
      </c>
      <c r="N7" s="53"/>
      <c r="O7" s="52"/>
      <c r="P7" s="38"/>
    </row>
    <row r="8" spans="1:16" ht="19.5" customHeight="1" x14ac:dyDescent="0.25">
      <c r="A8" s="158"/>
      <c r="B8" s="138"/>
      <c r="C8" s="140"/>
      <c r="D8" s="52"/>
      <c r="E8" s="52"/>
      <c r="F8" s="52">
        <v>43</v>
      </c>
      <c r="G8" s="52"/>
      <c r="H8" s="52">
        <v>96</v>
      </c>
      <c r="I8" s="52">
        <v>48</v>
      </c>
      <c r="J8" s="52"/>
      <c r="K8" s="52"/>
      <c r="L8" s="52"/>
      <c r="M8" s="52">
        <v>268</v>
      </c>
      <c r="N8" s="52"/>
      <c r="O8" s="52"/>
      <c r="P8" s="38">
        <f>SUM(D8:O8)</f>
        <v>455</v>
      </c>
    </row>
    <row r="9" spans="1:16" ht="19.5" customHeight="1" x14ac:dyDescent="0.25">
      <c r="A9" s="157">
        <v>4</v>
      </c>
      <c r="B9" s="143" t="s">
        <v>52</v>
      </c>
      <c r="C9" s="139">
        <v>5</v>
      </c>
      <c r="D9" s="52"/>
      <c r="E9" s="52"/>
      <c r="F9" s="52"/>
      <c r="G9" s="53">
        <v>44313</v>
      </c>
      <c r="H9" s="53"/>
      <c r="I9" s="53">
        <v>44373</v>
      </c>
      <c r="J9" s="53"/>
      <c r="K9" s="53"/>
      <c r="L9" s="53"/>
      <c r="M9" s="52"/>
      <c r="N9" s="52"/>
      <c r="O9" s="52"/>
      <c r="P9" s="38"/>
    </row>
    <row r="10" spans="1:16" ht="19.5" customHeight="1" x14ac:dyDescent="0.25">
      <c r="A10" s="158"/>
      <c r="B10" s="144"/>
      <c r="C10" s="140"/>
      <c r="D10" s="52"/>
      <c r="E10" s="52"/>
      <c r="F10" s="52"/>
      <c r="G10" s="52">
        <v>300</v>
      </c>
      <c r="H10" s="52"/>
      <c r="I10" s="52">
        <v>111</v>
      </c>
      <c r="J10" s="52"/>
      <c r="K10" s="52"/>
      <c r="L10" s="52"/>
      <c r="M10" s="52"/>
      <c r="N10" s="52"/>
      <c r="O10" s="52"/>
      <c r="P10" s="38">
        <f>SUM(D10:O10)</f>
        <v>411</v>
      </c>
    </row>
    <row r="11" spans="1:16" ht="19.5" customHeight="1" x14ac:dyDescent="0.25">
      <c r="A11" s="157">
        <v>5</v>
      </c>
      <c r="B11" s="137" t="s">
        <v>12</v>
      </c>
      <c r="C11" s="139">
        <v>6</v>
      </c>
      <c r="D11" s="53"/>
      <c r="E11" s="53"/>
      <c r="F11" s="53">
        <v>44271</v>
      </c>
      <c r="G11" s="53"/>
      <c r="H11" s="53"/>
      <c r="I11" s="53"/>
      <c r="J11" s="53"/>
      <c r="K11" s="53">
        <v>44424</v>
      </c>
      <c r="L11" s="39"/>
      <c r="M11" s="53"/>
      <c r="N11" s="53">
        <v>44515</v>
      </c>
      <c r="O11" s="39">
        <v>44543</v>
      </c>
      <c r="P11" s="38"/>
    </row>
    <row r="12" spans="1:16" ht="19.5" customHeight="1" x14ac:dyDescent="0.25">
      <c r="A12" s="158"/>
      <c r="B12" s="138"/>
      <c r="C12" s="140"/>
      <c r="D12" s="52"/>
      <c r="E12" s="52"/>
      <c r="F12" s="52">
        <v>300</v>
      </c>
      <c r="G12" s="52"/>
      <c r="H12" s="52"/>
      <c r="I12" s="52"/>
      <c r="J12" s="52"/>
      <c r="K12" s="52">
        <v>244</v>
      </c>
      <c r="L12" s="52"/>
      <c r="M12" s="52"/>
      <c r="N12" s="52">
        <v>270</v>
      </c>
      <c r="O12" s="52">
        <v>79</v>
      </c>
      <c r="P12" s="38">
        <f>SUM(D12:O12)</f>
        <v>893</v>
      </c>
    </row>
    <row r="13" spans="1:16" ht="19.5" customHeight="1" x14ac:dyDescent="0.25">
      <c r="A13" s="157">
        <v>6</v>
      </c>
      <c r="B13" s="137" t="s">
        <v>13</v>
      </c>
      <c r="C13" s="139">
        <v>7</v>
      </c>
      <c r="D13" s="53">
        <v>44223</v>
      </c>
      <c r="E13" s="53"/>
      <c r="F13" s="53">
        <v>44261</v>
      </c>
      <c r="G13" s="39">
        <v>44310</v>
      </c>
      <c r="H13" s="39"/>
      <c r="I13" s="53">
        <v>44352</v>
      </c>
      <c r="J13" s="53">
        <v>44387</v>
      </c>
      <c r="K13" s="39">
        <v>44415</v>
      </c>
      <c r="L13" s="39">
        <v>44443</v>
      </c>
      <c r="M13" s="53">
        <v>44492</v>
      </c>
      <c r="N13" s="53"/>
      <c r="O13" s="53">
        <v>44548</v>
      </c>
      <c r="P13" s="38"/>
    </row>
    <row r="14" spans="1:16" ht="19.5" customHeight="1" x14ac:dyDescent="0.25">
      <c r="A14" s="158"/>
      <c r="B14" s="138"/>
      <c r="C14" s="140"/>
      <c r="D14" s="52">
        <v>100</v>
      </c>
      <c r="E14" s="52"/>
      <c r="F14" s="52">
        <v>150</v>
      </c>
      <c r="G14" s="52">
        <v>140</v>
      </c>
      <c r="H14" s="52"/>
      <c r="I14" s="52">
        <v>150</v>
      </c>
      <c r="J14" s="52">
        <v>100</v>
      </c>
      <c r="K14" s="52">
        <v>100</v>
      </c>
      <c r="L14" s="52">
        <v>150</v>
      </c>
      <c r="M14" s="52">
        <v>238</v>
      </c>
      <c r="N14" s="52"/>
      <c r="O14" s="52">
        <v>312</v>
      </c>
      <c r="P14" s="38">
        <f>SUM(D14:O14)</f>
        <v>1440</v>
      </c>
    </row>
    <row r="15" spans="1:16" ht="19.5" customHeight="1" x14ac:dyDescent="0.25">
      <c r="A15" s="157">
        <v>7</v>
      </c>
      <c r="B15" s="137" t="s">
        <v>14</v>
      </c>
      <c r="C15" s="139">
        <v>8</v>
      </c>
      <c r="D15" s="53"/>
      <c r="E15" s="53"/>
      <c r="F15" s="53"/>
      <c r="G15" s="39">
        <v>44310</v>
      </c>
      <c r="H15" s="39"/>
      <c r="I15" s="53">
        <v>44352</v>
      </c>
      <c r="J15" s="53">
        <v>44387</v>
      </c>
      <c r="K15" s="39">
        <v>44415</v>
      </c>
      <c r="L15" s="39">
        <v>44443</v>
      </c>
      <c r="M15" s="53">
        <v>44492</v>
      </c>
      <c r="N15" s="53"/>
      <c r="O15" s="53">
        <v>44548</v>
      </c>
      <c r="P15" s="38"/>
    </row>
    <row r="16" spans="1:16" ht="19.5" customHeight="1" x14ac:dyDescent="0.25">
      <c r="A16" s="158"/>
      <c r="B16" s="138"/>
      <c r="C16" s="140"/>
      <c r="D16" s="52"/>
      <c r="E16" s="52"/>
      <c r="F16" s="52"/>
      <c r="G16" s="52">
        <v>30</v>
      </c>
      <c r="H16" s="52"/>
      <c r="I16" s="52">
        <v>70</v>
      </c>
      <c r="J16" s="52">
        <v>210</v>
      </c>
      <c r="K16" s="52">
        <v>80</v>
      </c>
      <c r="L16" s="52">
        <v>100</v>
      </c>
      <c r="M16" s="52">
        <v>52</v>
      </c>
      <c r="N16" s="52"/>
      <c r="O16" s="52">
        <v>40</v>
      </c>
      <c r="P16" s="38">
        <f>SUM(D16:O16)</f>
        <v>582</v>
      </c>
    </row>
    <row r="17" spans="1:16" ht="19.5" customHeight="1" x14ac:dyDescent="0.25">
      <c r="A17" s="157">
        <v>8</v>
      </c>
      <c r="B17" s="137" t="s">
        <v>15</v>
      </c>
      <c r="C17" s="139">
        <v>11</v>
      </c>
      <c r="D17" s="52"/>
      <c r="E17" s="52"/>
      <c r="F17" s="53"/>
      <c r="G17" s="53"/>
      <c r="H17" s="53"/>
      <c r="I17" s="53">
        <v>44352</v>
      </c>
      <c r="J17" s="53"/>
      <c r="K17" s="53"/>
      <c r="L17" s="53"/>
      <c r="M17" s="39">
        <v>44484</v>
      </c>
      <c r="N17" s="53"/>
      <c r="O17" s="53"/>
      <c r="P17" s="38"/>
    </row>
    <row r="18" spans="1:16" ht="19.5" customHeight="1" x14ac:dyDescent="0.25">
      <c r="A18" s="158"/>
      <c r="B18" s="138"/>
      <c r="C18" s="140"/>
      <c r="D18" s="38"/>
      <c r="E18" s="38"/>
      <c r="F18" s="38"/>
      <c r="G18" s="38"/>
      <c r="H18" s="38"/>
      <c r="I18" s="38">
        <v>50</v>
      </c>
      <c r="J18" s="38"/>
      <c r="K18" s="38"/>
      <c r="L18" s="38"/>
      <c r="M18" s="38">
        <v>50</v>
      </c>
      <c r="N18" s="38"/>
      <c r="O18" s="38"/>
      <c r="P18" s="38">
        <f>SUM(D18:O18)</f>
        <v>100</v>
      </c>
    </row>
    <row r="19" spans="1:16" ht="19.5" customHeight="1" x14ac:dyDescent="0.25">
      <c r="A19" s="157">
        <v>9</v>
      </c>
      <c r="B19" s="137" t="s">
        <v>126</v>
      </c>
      <c r="C19" s="139">
        <v>12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19.5" customHeight="1" x14ac:dyDescent="0.25">
      <c r="A20" s="158"/>
      <c r="B20" s="138"/>
      <c r="C20" s="140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>
        <f>SUM(D20:O20)</f>
        <v>0</v>
      </c>
    </row>
    <row r="21" spans="1:16" ht="19.5" customHeight="1" x14ac:dyDescent="0.25">
      <c r="A21" s="157">
        <v>10</v>
      </c>
      <c r="B21" s="137" t="s">
        <v>138</v>
      </c>
      <c r="C21" s="145">
        <v>13</v>
      </c>
      <c r="D21" s="38"/>
      <c r="E21" s="38"/>
      <c r="F21" s="38"/>
      <c r="G21" s="39"/>
      <c r="H21" s="39"/>
      <c r="I21" s="39"/>
      <c r="J21" s="39">
        <v>44400</v>
      </c>
      <c r="K21" s="39"/>
      <c r="L21" s="39">
        <v>44445</v>
      </c>
      <c r="M21" s="39">
        <v>44480</v>
      </c>
      <c r="N21" s="39">
        <v>44511</v>
      </c>
      <c r="O21" s="39">
        <v>44540</v>
      </c>
      <c r="P21" s="38"/>
    </row>
    <row r="22" spans="1:16" ht="19.5" customHeight="1" x14ac:dyDescent="0.25">
      <c r="A22" s="158"/>
      <c r="B22" s="138"/>
      <c r="C22" s="145"/>
      <c r="D22" s="38"/>
      <c r="E22" s="38"/>
      <c r="F22" s="38"/>
      <c r="G22" s="38"/>
      <c r="H22" s="38"/>
      <c r="I22" s="38"/>
      <c r="J22" s="38">
        <v>24</v>
      </c>
      <c r="K22" s="38"/>
      <c r="L22" s="38">
        <v>48</v>
      </c>
      <c r="M22" s="38">
        <v>52</v>
      </c>
      <c r="N22" s="38">
        <v>48</v>
      </c>
      <c r="O22" s="38">
        <v>48</v>
      </c>
      <c r="P22" s="38">
        <f>SUM(D22:O22)</f>
        <v>220</v>
      </c>
    </row>
    <row r="23" spans="1:16" ht="19.5" customHeight="1" x14ac:dyDescent="0.25">
      <c r="A23" s="157">
        <v>11</v>
      </c>
      <c r="B23" s="137" t="s">
        <v>17</v>
      </c>
      <c r="C23" s="139">
        <v>14</v>
      </c>
      <c r="D23" s="38"/>
      <c r="E23" s="38"/>
      <c r="F23" s="38"/>
      <c r="G23" s="39">
        <v>44310</v>
      </c>
      <c r="H23" s="39"/>
      <c r="I23" s="39">
        <v>44373</v>
      </c>
      <c r="J23" s="39"/>
      <c r="K23" s="39"/>
      <c r="L23" s="39">
        <v>44464</v>
      </c>
      <c r="M23" s="38"/>
      <c r="N23" s="39"/>
      <c r="O23" s="39">
        <v>44557</v>
      </c>
      <c r="P23" s="38"/>
    </row>
    <row r="24" spans="1:16" ht="19.5" customHeight="1" x14ac:dyDescent="0.25">
      <c r="A24" s="158"/>
      <c r="B24" s="138"/>
      <c r="C24" s="140"/>
      <c r="D24" s="38"/>
      <c r="E24" s="38"/>
      <c r="F24" s="38"/>
      <c r="G24" s="38">
        <v>10</v>
      </c>
      <c r="H24" s="38"/>
      <c r="I24" s="38">
        <v>100</v>
      </c>
      <c r="J24" s="38"/>
      <c r="K24" s="38"/>
      <c r="L24" s="38">
        <v>70</v>
      </c>
      <c r="M24" s="38"/>
      <c r="N24" s="38"/>
      <c r="O24" s="38">
        <v>167</v>
      </c>
      <c r="P24" s="38">
        <f>SUM(D24:O24)</f>
        <v>347</v>
      </c>
    </row>
    <row r="25" spans="1:16" ht="19.5" customHeight="1" x14ac:dyDescent="0.25">
      <c r="A25" s="157">
        <v>12</v>
      </c>
      <c r="B25" s="137" t="s">
        <v>140</v>
      </c>
      <c r="C25" s="139">
        <v>16</v>
      </c>
      <c r="D25" s="38"/>
      <c r="E25" s="38"/>
      <c r="F25" s="38"/>
      <c r="G25" s="38"/>
      <c r="H25" s="39"/>
      <c r="I25" s="39"/>
      <c r="J25" s="38"/>
      <c r="K25" s="39"/>
      <c r="L25" s="38"/>
      <c r="M25" s="39"/>
      <c r="N25" s="38"/>
      <c r="O25" s="38"/>
      <c r="P25" s="38"/>
    </row>
    <row r="26" spans="1:16" ht="19.5" customHeight="1" x14ac:dyDescent="0.25">
      <c r="A26" s="158"/>
      <c r="B26" s="138"/>
      <c r="C26" s="140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>
        <f>SUM(D26:O26)</f>
        <v>0</v>
      </c>
    </row>
    <row r="27" spans="1:16" ht="19.5" customHeight="1" x14ac:dyDescent="0.25">
      <c r="A27" s="157">
        <v>13</v>
      </c>
      <c r="B27" s="137" t="s">
        <v>62</v>
      </c>
      <c r="C27" s="139">
        <v>17</v>
      </c>
      <c r="D27" s="39"/>
      <c r="E27" s="38"/>
      <c r="F27" s="39"/>
      <c r="G27" s="39"/>
      <c r="H27" s="39"/>
      <c r="I27" s="39"/>
      <c r="J27" s="39"/>
      <c r="K27" s="39"/>
      <c r="L27" s="39"/>
      <c r="M27" s="39"/>
      <c r="N27" s="38"/>
      <c r="O27" s="39"/>
      <c r="P27" s="38"/>
    </row>
    <row r="28" spans="1:16" ht="19.5" customHeight="1" x14ac:dyDescent="0.25">
      <c r="A28" s="158"/>
      <c r="B28" s="138"/>
      <c r="C28" s="140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>
        <f>SUM(D28:O28)</f>
        <v>0</v>
      </c>
    </row>
    <row r="29" spans="1:16" ht="19.5" customHeight="1" x14ac:dyDescent="0.25">
      <c r="A29" s="157">
        <v>14</v>
      </c>
      <c r="B29" s="133" t="s">
        <v>125</v>
      </c>
      <c r="C29" s="139">
        <v>17</v>
      </c>
      <c r="D29" s="39"/>
      <c r="E29" s="38"/>
      <c r="F29" s="38"/>
      <c r="G29" s="38"/>
      <c r="H29" s="39"/>
      <c r="I29" s="38"/>
      <c r="J29" s="39">
        <v>44401</v>
      </c>
      <c r="K29" s="38"/>
      <c r="L29" s="39"/>
      <c r="M29" s="39">
        <v>44481</v>
      </c>
      <c r="N29" s="38"/>
      <c r="O29" s="39"/>
      <c r="P29" s="38"/>
    </row>
    <row r="30" spans="1:16" ht="19.5" customHeight="1" x14ac:dyDescent="0.25">
      <c r="A30" s="158"/>
      <c r="B30" s="134"/>
      <c r="C30" s="140"/>
      <c r="D30" s="38"/>
      <c r="E30" s="38"/>
      <c r="F30" s="38"/>
      <c r="G30" s="38"/>
      <c r="H30" s="38"/>
      <c r="I30" s="38"/>
      <c r="J30" s="38">
        <v>250</v>
      </c>
      <c r="K30" s="38"/>
      <c r="L30" s="38"/>
      <c r="M30" s="38">
        <v>260</v>
      </c>
      <c r="N30" s="38"/>
      <c r="O30" s="38"/>
      <c r="P30" s="38">
        <f>SUM(D30:O30)</f>
        <v>510</v>
      </c>
    </row>
    <row r="31" spans="1:16" ht="19.5" customHeight="1" x14ac:dyDescent="0.25">
      <c r="A31" s="157">
        <v>15</v>
      </c>
      <c r="B31" s="137" t="s">
        <v>54</v>
      </c>
      <c r="C31" s="139">
        <v>19</v>
      </c>
      <c r="D31" s="38"/>
      <c r="E31" s="53"/>
      <c r="F31" s="39"/>
      <c r="G31" s="39"/>
      <c r="H31" s="39"/>
      <c r="I31" s="39"/>
      <c r="J31" s="53"/>
      <c r="K31" s="39"/>
      <c r="L31" s="39"/>
      <c r="M31" s="39"/>
      <c r="N31" s="39"/>
      <c r="O31" s="38"/>
      <c r="P31" s="38"/>
    </row>
    <row r="32" spans="1:16" ht="19.5" customHeight="1" x14ac:dyDescent="0.25">
      <c r="A32" s="158"/>
      <c r="B32" s="138"/>
      <c r="C32" s="140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>
        <f>SUM(D32:O32)</f>
        <v>0</v>
      </c>
    </row>
    <row r="33" spans="1:16" ht="19.5" customHeight="1" x14ac:dyDescent="0.25">
      <c r="A33" s="157">
        <v>16</v>
      </c>
      <c r="B33" s="137" t="s">
        <v>53</v>
      </c>
      <c r="C33" s="139">
        <v>19</v>
      </c>
      <c r="D33" s="38"/>
      <c r="E33" s="53"/>
      <c r="F33" s="39"/>
      <c r="G33" s="39">
        <v>44296</v>
      </c>
      <c r="H33" s="39"/>
      <c r="I33" s="39">
        <v>44373</v>
      </c>
      <c r="J33" s="39">
        <v>44401</v>
      </c>
      <c r="K33" s="39"/>
      <c r="L33" s="39">
        <v>44464</v>
      </c>
      <c r="M33" s="39"/>
      <c r="N33" s="39">
        <v>44511</v>
      </c>
      <c r="O33" s="39"/>
      <c r="P33" s="38"/>
    </row>
    <row r="34" spans="1:16" ht="19.5" customHeight="1" x14ac:dyDescent="0.25">
      <c r="A34" s="158"/>
      <c r="B34" s="138"/>
      <c r="C34" s="140"/>
      <c r="D34" s="38"/>
      <c r="E34" s="38"/>
      <c r="F34" s="38"/>
      <c r="G34" s="38">
        <v>200</v>
      </c>
      <c r="H34" s="38"/>
      <c r="I34" s="38">
        <v>400</v>
      </c>
      <c r="J34" s="38">
        <v>100</v>
      </c>
      <c r="K34" s="38"/>
      <c r="L34" s="38">
        <v>200</v>
      </c>
      <c r="M34" s="38"/>
      <c r="N34" s="38">
        <v>301</v>
      </c>
      <c r="O34" s="38"/>
      <c r="P34" s="38">
        <f>SUM(D34:O34)</f>
        <v>1201</v>
      </c>
    </row>
    <row r="35" spans="1:16" ht="19.5" customHeight="1" x14ac:dyDescent="0.25">
      <c r="A35" s="157">
        <v>17</v>
      </c>
      <c r="B35" s="137" t="s">
        <v>19</v>
      </c>
      <c r="C35" s="139">
        <v>22</v>
      </c>
      <c r="D35" s="38"/>
      <c r="E35" s="38"/>
      <c r="F35" s="38"/>
      <c r="G35" s="39">
        <v>44296</v>
      </c>
      <c r="H35" s="38"/>
      <c r="I35" s="39"/>
      <c r="J35" s="39"/>
      <c r="K35" s="39"/>
      <c r="L35" s="39">
        <v>44443</v>
      </c>
      <c r="M35" s="39"/>
      <c r="N35" s="38"/>
      <c r="O35" s="38"/>
      <c r="P35" s="38"/>
    </row>
    <row r="36" spans="1:16" ht="19.5" customHeight="1" x14ac:dyDescent="0.25">
      <c r="A36" s="158"/>
      <c r="B36" s="138"/>
      <c r="C36" s="140"/>
      <c r="D36" s="38"/>
      <c r="E36" s="38"/>
      <c r="F36" s="38"/>
      <c r="G36" s="38">
        <v>2</v>
      </c>
      <c r="H36" s="38"/>
      <c r="I36" s="38"/>
      <c r="J36" s="38"/>
      <c r="K36" s="38"/>
      <c r="L36" s="38">
        <v>8</v>
      </c>
      <c r="M36" s="38"/>
      <c r="N36" s="38"/>
      <c r="O36" s="38"/>
      <c r="P36" s="38">
        <f>SUM(D36:O36)</f>
        <v>10</v>
      </c>
    </row>
    <row r="37" spans="1:16" ht="19.5" customHeight="1" x14ac:dyDescent="0.25">
      <c r="A37" s="157">
        <v>18</v>
      </c>
      <c r="B37" s="41" t="s">
        <v>106</v>
      </c>
      <c r="C37" s="139">
        <v>23</v>
      </c>
      <c r="D37" s="38"/>
      <c r="E37" s="38"/>
      <c r="F37" s="38"/>
      <c r="G37" s="39">
        <v>44296</v>
      </c>
      <c r="H37" s="38"/>
      <c r="I37" s="39">
        <v>44373</v>
      </c>
      <c r="J37" s="39"/>
      <c r="K37" s="39"/>
      <c r="L37" s="39">
        <v>44443</v>
      </c>
      <c r="M37" s="39"/>
      <c r="N37" s="39">
        <v>44509</v>
      </c>
      <c r="O37" s="39">
        <v>44548</v>
      </c>
      <c r="P37" s="38"/>
    </row>
    <row r="38" spans="1:16" ht="19.5" customHeight="1" x14ac:dyDescent="0.25">
      <c r="A38" s="158"/>
      <c r="B38" s="41"/>
      <c r="C38" s="140"/>
      <c r="D38" s="38"/>
      <c r="E38" s="38"/>
      <c r="F38" s="38"/>
      <c r="G38" s="38">
        <v>53</v>
      </c>
      <c r="H38" s="38"/>
      <c r="I38" s="38">
        <v>50</v>
      </c>
      <c r="J38" s="38"/>
      <c r="K38" s="38"/>
      <c r="L38" s="38">
        <v>100</v>
      </c>
      <c r="M38" s="38"/>
      <c r="N38" s="38">
        <v>50</v>
      </c>
      <c r="O38" s="38">
        <v>100</v>
      </c>
      <c r="P38" s="38">
        <f>SUM(D38:O38)</f>
        <v>353</v>
      </c>
    </row>
    <row r="39" spans="1:16" ht="19.5" customHeight="1" x14ac:dyDescent="0.25">
      <c r="A39" s="157">
        <v>19</v>
      </c>
      <c r="B39" s="137" t="s">
        <v>20</v>
      </c>
      <c r="C39" s="139">
        <v>25</v>
      </c>
      <c r="D39" s="38"/>
      <c r="E39" s="38"/>
      <c r="F39" s="38"/>
      <c r="G39" s="39"/>
      <c r="H39" s="39">
        <v>44328</v>
      </c>
      <c r="I39" s="39"/>
      <c r="J39" s="39"/>
      <c r="K39" s="39"/>
      <c r="L39" s="39">
        <v>44443</v>
      </c>
      <c r="M39" s="39">
        <v>44492</v>
      </c>
      <c r="N39" s="39"/>
      <c r="O39" s="39"/>
      <c r="P39" s="38"/>
    </row>
    <row r="40" spans="1:16" ht="19.5" customHeight="1" x14ac:dyDescent="0.25">
      <c r="A40" s="158"/>
      <c r="B40" s="138"/>
      <c r="C40" s="140"/>
      <c r="D40" s="38"/>
      <c r="E40" s="38"/>
      <c r="F40" s="38"/>
      <c r="G40" s="38"/>
      <c r="H40" s="38">
        <v>20</v>
      </c>
      <c r="I40" s="38"/>
      <c r="J40" s="38"/>
      <c r="K40" s="38"/>
      <c r="L40" s="38">
        <v>136</v>
      </c>
      <c r="M40" s="38">
        <v>40</v>
      </c>
      <c r="N40" s="38"/>
      <c r="O40" s="38"/>
      <c r="P40" s="38">
        <f>SUM(D40:O40)</f>
        <v>196</v>
      </c>
    </row>
    <row r="41" spans="1:16" ht="19.5" customHeight="1" x14ac:dyDescent="0.25">
      <c r="A41" s="157">
        <v>20</v>
      </c>
      <c r="B41" s="137" t="s">
        <v>21</v>
      </c>
      <c r="C41" s="139">
        <v>27</v>
      </c>
      <c r="D41" s="38"/>
      <c r="E41" s="38"/>
      <c r="F41" s="38"/>
      <c r="G41" s="39"/>
      <c r="H41" s="39"/>
      <c r="I41" s="39"/>
      <c r="J41" s="39"/>
      <c r="K41" s="53"/>
      <c r="L41" s="39"/>
      <c r="M41" s="38"/>
      <c r="N41" s="38"/>
      <c r="O41" s="38"/>
      <c r="P41" s="38"/>
    </row>
    <row r="42" spans="1:16" ht="19.5" customHeight="1" x14ac:dyDescent="0.25">
      <c r="A42" s="158"/>
      <c r="B42" s="138"/>
      <c r="C42" s="14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>
        <f>SUM(D42:O42)</f>
        <v>0</v>
      </c>
    </row>
    <row r="43" spans="1:16" ht="19.5" customHeight="1" x14ac:dyDescent="0.25">
      <c r="A43" s="157">
        <v>21</v>
      </c>
      <c r="B43" s="137" t="s">
        <v>23</v>
      </c>
      <c r="C43" s="139">
        <v>34</v>
      </c>
      <c r="D43" s="38"/>
      <c r="E43" s="38"/>
      <c r="F43" s="38"/>
      <c r="G43" s="39">
        <v>44310</v>
      </c>
      <c r="H43" s="39"/>
      <c r="I43" s="39"/>
      <c r="J43" s="39">
        <v>44401</v>
      </c>
      <c r="K43" s="39"/>
      <c r="L43" s="39"/>
      <c r="M43" s="39">
        <v>44492</v>
      </c>
      <c r="N43" s="38"/>
      <c r="O43" s="38"/>
      <c r="P43" s="38"/>
    </row>
    <row r="44" spans="1:16" ht="19.5" customHeight="1" x14ac:dyDescent="0.25">
      <c r="A44" s="158"/>
      <c r="B44" s="138"/>
      <c r="C44" s="140"/>
      <c r="D44" s="38"/>
      <c r="E44" s="38"/>
      <c r="F44" s="38"/>
      <c r="G44" s="38">
        <v>10</v>
      </c>
      <c r="H44" s="38"/>
      <c r="I44" s="38"/>
      <c r="J44" s="38">
        <v>20</v>
      </c>
      <c r="K44" s="38"/>
      <c r="L44" s="38"/>
      <c r="M44" s="38">
        <v>20</v>
      </c>
      <c r="N44" s="38"/>
      <c r="O44" s="38"/>
      <c r="P44" s="38">
        <f>SUM(D44:O44)</f>
        <v>50</v>
      </c>
    </row>
    <row r="45" spans="1:16" ht="19.5" customHeight="1" x14ac:dyDescent="0.25">
      <c r="A45" s="157">
        <v>22</v>
      </c>
      <c r="B45" s="41" t="s">
        <v>102</v>
      </c>
      <c r="C45" s="139">
        <v>35</v>
      </c>
      <c r="D45" s="38"/>
      <c r="E45" s="38"/>
      <c r="F45" s="38"/>
      <c r="G45" s="38"/>
      <c r="H45" s="53"/>
      <c r="I45" s="39">
        <v>44373</v>
      </c>
      <c r="J45" s="38"/>
      <c r="K45" s="38"/>
      <c r="L45" s="38"/>
      <c r="M45" s="38"/>
      <c r="N45" s="39"/>
      <c r="O45" s="39">
        <v>44544</v>
      </c>
      <c r="P45" s="38"/>
    </row>
    <row r="46" spans="1:16" ht="19.5" customHeight="1" x14ac:dyDescent="0.25">
      <c r="A46" s="158"/>
      <c r="B46" s="41"/>
      <c r="C46" s="140"/>
      <c r="D46" s="38"/>
      <c r="E46" s="38"/>
      <c r="F46" s="38"/>
      <c r="G46" s="38"/>
      <c r="H46" s="38"/>
      <c r="I46" s="38">
        <v>50</v>
      </c>
      <c r="J46" s="38"/>
      <c r="K46" s="38"/>
      <c r="L46" s="38"/>
      <c r="M46" s="38"/>
      <c r="N46" s="38"/>
      <c r="O46" s="38">
        <v>105</v>
      </c>
      <c r="P46" s="38">
        <f>SUM(D46:O46)</f>
        <v>155</v>
      </c>
    </row>
    <row r="47" spans="1:16" ht="19.5" customHeight="1" x14ac:dyDescent="0.25">
      <c r="A47" s="157">
        <v>23</v>
      </c>
      <c r="B47" s="137" t="s">
        <v>22</v>
      </c>
      <c r="C47" s="139">
        <v>37</v>
      </c>
      <c r="D47" s="38"/>
      <c r="E47" s="38"/>
      <c r="F47" s="39"/>
      <c r="G47" s="39"/>
      <c r="H47" s="39"/>
      <c r="I47" s="39">
        <v>44361</v>
      </c>
      <c r="J47" s="39">
        <v>44393</v>
      </c>
      <c r="K47" s="39">
        <v>44431</v>
      </c>
      <c r="L47" s="39"/>
      <c r="M47" s="39">
        <v>44496</v>
      </c>
      <c r="N47" s="39"/>
      <c r="O47" s="39"/>
      <c r="P47" s="38"/>
    </row>
    <row r="48" spans="1:16" ht="19.5" customHeight="1" x14ac:dyDescent="0.25">
      <c r="A48" s="158"/>
      <c r="B48" s="138"/>
      <c r="C48" s="140"/>
      <c r="D48" s="38"/>
      <c r="E48" s="38"/>
      <c r="F48" s="38"/>
      <c r="G48" s="38"/>
      <c r="H48" s="38"/>
      <c r="I48" s="38">
        <v>50</v>
      </c>
      <c r="J48" s="38">
        <v>50</v>
      </c>
      <c r="K48" s="38">
        <v>100</v>
      </c>
      <c r="L48" s="38"/>
      <c r="M48" s="38">
        <v>170</v>
      </c>
      <c r="N48" s="38"/>
      <c r="O48" s="38"/>
      <c r="P48" s="38">
        <f>SUM(D48:O48)</f>
        <v>370</v>
      </c>
    </row>
    <row r="49" spans="1:16" ht="19.5" customHeight="1" x14ac:dyDescent="0.25">
      <c r="A49" s="157">
        <v>24</v>
      </c>
      <c r="B49" s="137" t="s">
        <v>65</v>
      </c>
      <c r="C49" s="139">
        <v>39</v>
      </c>
      <c r="D49" s="39">
        <v>44223</v>
      </c>
      <c r="E49" s="39"/>
      <c r="F49" s="38"/>
      <c r="G49" s="39"/>
      <c r="H49" s="39"/>
      <c r="I49" s="39"/>
      <c r="J49" s="39"/>
      <c r="K49" s="39"/>
      <c r="L49" s="39">
        <v>44464</v>
      </c>
      <c r="M49" s="38"/>
      <c r="N49" s="38"/>
      <c r="O49" s="39">
        <v>44543</v>
      </c>
      <c r="P49" s="38"/>
    </row>
    <row r="50" spans="1:16" ht="19.5" customHeight="1" x14ac:dyDescent="0.25">
      <c r="A50" s="158"/>
      <c r="B50" s="138"/>
      <c r="C50" s="140"/>
      <c r="D50" s="38">
        <v>29</v>
      </c>
      <c r="E50" s="38"/>
      <c r="F50" s="38"/>
      <c r="G50" s="38"/>
      <c r="H50" s="38"/>
      <c r="I50" s="38"/>
      <c r="J50" s="38"/>
      <c r="K50" s="38"/>
      <c r="L50" s="38">
        <v>100</v>
      </c>
      <c r="M50" s="38"/>
      <c r="N50" s="38"/>
      <c r="O50" s="38">
        <v>62</v>
      </c>
      <c r="P50" s="38">
        <f>SUM(D50:O50)</f>
        <v>191</v>
      </c>
    </row>
    <row r="51" spans="1:16" ht="19.5" customHeight="1" x14ac:dyDescent="0.25">
      <c r="A51" s="157">
        <v>25</v>
      </c>
      <c r="B51" s="137" t="s">
        <v>61</v>
      </c>
      <c r="C51" s="139">
        <v>40</v>
      </c>
      <c r="D51" s="38"/>
      <c r="E51" s="38"/>
      <c r="F51" s="38"/>
      <c r="G51" s="39"/>
      <c r="H51" s="39"/>
      <c r="I51" s="39"/>
      <c r="J51" s="39"/>
      <c r="K51" s="38"/>
      <c r="L51" s="39"/>
      <c r="M51" s="39"/>
      <c r="N51" s="39"/>
      <c r="O51" s="39"/>
      <c r="P51" s="38"/>
    </row>
    <row r="52" spans="1:16" ht="19.5" customHeight="1" x14ac:dyDescent="0.25">
      <c r="A52" s="158"/>
      <c r="B52" s="138"/>
      <c r="C52" s="140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>
        <f>SUM(D52:O52)</f>
        <v>0</v>
      </c>
    </row>
    <row r="53" spans="1:16" ht="19.5" customHeight="1" x14ac:dyDescent="0.25">
      <c r="A53" s="157">
        <v>26</v>
      </c>
      <c r="B53" s="41" t="s">
        <v>137</v>
      </c>
      <c r="C53" s="139">
        <v>38</v>
      </c>
      <c r="D53" s="38"/>
      <c r="E53" s="38"/>
      <c r="F53" s="38"/>
      <c r="G53" s="38"/>
      <c r="H53" s="38"/>
      <c r="I53" s="38"/>
      <c r="J53" s="38"/>
      <c r="K53" s="38"/>
      <c r="L53" s="39">
        <v>44464</v>
      </c>
      <c r="M53" s="38"/>
      <c r="N53" s="39"/>
      <c r="O53" s="38"/>
      <c r="P53" s="38"/>
    </row>
    <row r="54" spans="1:16" ht="19.5" customHeight="1" x14ac:dyDescent="0.25">
      <c r="A54" s="158"/>
      <c r="B54" s="41" t="s">
        <v>136</v>
      </c>
      <c r="C54" s="140"/>
      <c r="D54" s="38"/>
      <c r="E54" s="38"/>
      <c r="F54" s="38"/>
      <c r="G54" s="38"/>
      <c r="H54" s="38"/>
      <c r="I54" s="38"/>
      <c r="J54" s="38"/>
      <c r="K54" s="38"/>
      <c r="L54" s="38">
        <v>200</v>
      </c>
      <c r="M54" s="38"/>
      <c r="N54" s="38"/>
      <c r="O54" s="38"/>
      <c r="P54" s="38">
        <f>SUM(D54:O54)</f>
        <v>200</v>
      </c>
    </row>
    <row r="55" spans="1:16" ht="19.5" customHeight="1" x14ac:dyDescent="0.25">
      <c r="A55" s="157">
        <v>27</v>
      </c>
      <c r="B55" s="137" t="s">
        <v>24</v>
      </c>
      <c r="C55" s="139">
        <v>42</v>
      </c>
      <c r="D55" s="38"/>
      <c r="E55" s="38"/>
      <c r="F55" s="38"/>
      <c r="G55" s="38"/>
      <c r="H55" s="39"/>
      <c r="I55" s="39"/>
      <c r="J55" s="39"/>
      <c r="K55" s="39">
        <v>44415</v>
      </c>
      <c r="L55" s="39">
        <v>44464</v>
      </c>
      <c r="M55" s="39"/>
      <c r="N55" s="39">
        <v>44502</v>
      </c>
      <c r="O55" s="38"/>
      <c r="P55" s="38"/>
    </row>
    <row r="56" spans="1:16" ht="19.5" customHeight="1" x14ac:dyDescent="0.25">
      <c r="A56" s="158"/>
      <c r="B56" s="138"/>
      <c r="C56" s="140"/>
      <c r="D56" s="38"/>
      <c r="E56" s="38"/>
      <c r="F56" s="38"/>
      <c r="G56" s="38"/>
      <c r="H56" s="38"/>
      <c r="I56" s="38"/>
      <c r="J56" s="38"/>
      <c r="K56" s="38">
        <v>100</v>
      </c>
      <c r="L56" s="38">
        <v>300</v>
      </c>
      <c r="M56" s="38"/>
      <c r="N56" s="38">
        <v>400</v>
      </c>
      <c r="O56" s="38"/>
      <c r="P56" s="38">
        <f>SUM(D56:O56)</f>
        <v>800</v>
      </c>
    </row>
    <row r="57" spans="1:16" ht="19.5" customHeight="1" x14ac:dyDescent="0.25">
      <c r="A57" s="157">
        <v>28</v>
      </c>
      <c r="B57" s="137" t="s">
        <v>25</v>
      </c>
      <c r="C57" s="139">
        <v>43</v>
      </c>
      <c r="D57" s="38"/>
      <c r="E57" s="38"/>
      <c r="F57" s="39"/>
      <c r="G57" s="39"/>
      <c r="H57" s="39">
        <v>44338</v>
      </c>
      <c r="I57" s="38"/>
      <c r="J57" s="38"/>
      <c r="K57" s="38"/>
      <c r="L57" s="39">
        <v>44443</v>
      </c>
      <c r="M57" s="39">
        <v>44494</v>
      </c>
      <c r="N57" s="38"/>
      <c r="O57" s="38"/>
      <c r="P57" s="55"/>
    </row>
    <row r="58" spans="1:16" ht="19.5" customHeight="1" x14ac:dyDescent="0.25">
      <c r="A58" s="158"/>
      <c r="B58" s="138"/>
      <c r="C58" s="140"/>
      <c r="D58" s="38"/>
      <c r="E58" s="38"/>
      <c r="F58" s="38"/>
      <c r="G58" s="38"/>
      <c r="H58" s="38">
        <v>200</v>
      </c>
      <c r="I58" s="38"/>
      <c r="J58" s="39"/>
      <c r="K58" s="38"/>
      <c r="L58" s="38">
        <v>200</v>
      </c>
      <c r="M58" s="38">
        <v>200</v>
      </c>
      <c r="N58" s="38"/>
      <c r="O58" s="38"/>
      <c r="P58" s="38">
        <f>SUM(D58:O58)</f>
        <v>600</v>
      </c>
    </row>
    <row r="59" spans="1:16" ht="19.5" customHeight="1" x14ac:dyDescent="0.25">
      <c r="A59" s="157">
        <v>29</v>
      </c>
      <c r="B59" s="137" t="s">
        <v>26</v>
      </c>
      <c r="C59" s="139">
        <v>44</v>
      </c>
      <c r="D59" s="39"/>
      <c r="E59" s="38"/>
      <c r="F59" s="39"/>
      <c r="G59" s="39"/>
      <c r="H59" s="39">
        <v>44338</v>
      </c>
      <c r="I59" s="39"/>
      <c r="J59" s="39">
        <v>44401</v>
      </c>
      <c r="K59" s="53"/>
      <c r="L59" s="39"/>
      <c r="M59" s="39"/>
      <c r="N59" s="39">
        <v>44517</v>
      </c>
      <c r="O59" s="38"/>
      <c r="P59" s="38"/>
    </row>
    <row r="60" spans="1:16" ht="19.5" customHeight="1" x14ac:dyDescent="0.25">
      <c r="A60" s="158"/>
      <c r="B60" s="138"/>
      <c r="C60" s="140"/>
      <c r="D60" s="38"/>
      <c r="E60" s="38"/>
      <c r="F60" s="38"/>
      <c r="G60" s="38"/>
      <c r="H60" s="38">
        <v>150</v>
      </c>
      <c r="I60" s="38"/>
      <c r="J60" s="38">
        <v>150</v>
      </c>
      <c r="K60" s="38"/>
      <c r="L60" s="38"/>
      <c r="M60" s="38"/>
      <c r="N60" s="38">
        <v>150</v>
      </c>
      <c r="O60" s="38"/>
      <c r="P60" s="38">
        <f>SUM(D60:O60)</f>
        <v>450</v>
      </c>
    </row>
    <row r="61" spans="1:16" ht="19.5" customHeight="1" x14ac:dyDescent="0.25">
      <c r="A61" s="157">
        <v>30</v>
      </c>
      <c r="B61" s="137" t="s">
        <v>27</v>
      </c>
      <c r="C61" s="145">
        <v>47</v>
      </c>
      <c r="D61" s="38"/>
      <c r="E61" s="38"/>
      <c r="F61" s="39"/>
      <c r="G61" s="39"/>
      <c r="H61" s="39"/>
      <c r="I61" s="39">
        <v>44371</v>
      </c>
      <c r="J61" s="39"/>
      <c r="K61" s="53">
        <v>44438</v>
      </c>
      <c r="L61" s="39"/>
      <c r="M61" s="39">
        <v>44473</v>
      </c>
      <c r="N61" s="39"/>
      <c r="O61" s="39"/>
      <c r="P61" s="38"/>
    </row>
    <row r="62" spans="1:16" ht="19.5" customHeight="1" x14ac:dyDescent="0.25">
      <c r="A62" s="158"/>
      <c r="B62" s="138"/>
      <c r="C62" s="145"/>
      <c r="D62" s="38"/>
      <c r="E62" s="38"/>
      <c r="F62" s="38"/>
      <c r="G62" s="38"/>
      <c r="H62" s="38"/>
      <c r="I62" s="38">
        <v>181</v>
      </c>
      <c r="J62" s="38"/>
      <c r="K62" s="38">
        <v>91</v>
      </c>
      <c r="L62" s="38"/>
      <c r="M62" s="38">
        <v>300</v>
      </c>
      <c r="N62" s="38"/>
      <c r="O62" s="38"/>
      <c r="P62" s="38">
        <f>SUM(D62:O62)</f>
        <v>572</v>
      </c>
    </row>
    <row r="63" spans="1:16" ht="19.5" customHeight="1" x14ac:dyDescent="0.25">
      <c r="A63" s="157">
        <v>31</v>
      </c>
      <c r="B63" s="137" t="s">
        <v>109</v>
      </c>
      <c r="C63" s="139">
        <v>50</v>
      </c>
      <c r="D63" s="38"/>
      <c r="E63" s="38"/>
      <c r="F63" s="38"/>
      <c r="G63" s="39">
        <v>44310</v>
      </c>
      <c r="H63" s="53"/>
      <c r="I63" s="39"/>
      <c r="J63" s="39"/>
      <c r="K63" s="39"/>
      <c r="L63" s="39">
        <v>44443</v>
      </c>
      <c r="M63" s="39"/>
      <c r="N63" s="38"/>
      <c r="O63" s="38"/>
      <c r="P63" s="38"/>
    </row>
    <row r="64" spans="1:16" ht="19.5" customHeight="1" x14ac:dyDescent="0.25">
      <c r="A64" s="158"/>
      <c r="B64" s="138"/>
      <c r="C64" s="140"/>
      <c r="D64" s="38"/>
      <c r="E64" s="38"/>
      <c r="F64" s="38"/>
      <c r="G64" s="38">
        <v>124</v>
      </c>
      <c r="H64" s="38"/>
      <c r="I64" s="38"/>
      <c r="J64" s="38"/>
      <c r="K64" s="38"/>
      <c r="L64" s="38">
        <v>200</v>
      </c>
      <c r="M64" s="38"/>
      <c r="N64" s="38"/>
      <c r="O64" s="38"/>
      <c r="P64" s="38">
        <f>SUM(D64:O64)</f>
        <v>324</v>
      </c>
    </row>
    <row r="65" spans="1:16" ht="19.5" customHeight="1" x14ac:dyDescent="0.25">
      <c r="A65" s="157">
        <v>32</v>
      </c>
      <c r="B65" s="137" t="s">
        <v>66</v>
      </c>
      <c r="C65" s="139">
        <v>51</v>
      </c>
      <c r="D65" s="39"/>
      <c r="E65" s="39"/>
      <c r="F65" s="39"/>
      <c r="G65" s="39">
        <v>44310</v>
      </c>
      <c r="H65" s="39">
        <v>44338</v>
      </c>
      <c r="I65" s="39"/>
      <c r="J65" s="39">
        <v>44387</v>
      </c>
      <c r="K65" s="39"/>
      <c r="L65" s="39">
        <v>44443</v>
      </c>
      <c r="M65" s="39"/>
      <c r="N65" s="39">
        <v>44526</v>
      </c>
      <c r="O65" s="39"/>
      <c r="P65" s="38"/>
    </row>
    <row r="66" spans="1:16" ht="19.5" customHeight="1" x14ac:dyDescent="0.25">
      <c r="A66" s="158"/>
      <c r="B66" s="138"/>
      <c r="C66" s="140"/>
      <c r="D66" s="38"/>
      <c r="E66" s="38"/>
      <c r="F66" s="38"/>
      <c r="G66" s="38">
        <v>50</v>
      </c>
      <c r="H66" s="38">
        <v>100</v>
      </c>
      <c r="I66" s="38"/>
      <c r="J66" s="38">
        <v>100</v>
      </c>
      <c r="K66" s="38"/>
      <c r="L66" s="38">
        <v>70</v>
      </c>
      <c r="M66" s="38"/>
      <c r="N66" s="38">
        <v>150</v>
      </c>
      <c r="O66" s="38"/>
      <c r="P66" s="38">
        <f>SUM(D66:O66)</f>
        <v>470</v>
      </c>
    </row>
    <row r="67" spans="1:16" ht="19.5" customHeight="1" x14ac:dyDescent="0.25">
      <c r="A67" s="157">
        <v>33</v>
      </c>
      <c r="B67" s="137" t="s">
        <v>101</v>
      </c>
      <c r="C67" s="139">
        <v>52</v>
      </c>
      <c r="D67" s="39">
        <v>44207</v>
      </c>
      <c r="E67" s="38"/>
      <c r="F67" s="39"/>
      <c r="G67" s="39"/>
      <c r="H67" s="39">
        <v>44347</v>
      </c>
      <c r="I67" s="39"/>
      <c r="J67" s="38"/>
      <c r="K67" s="39"/>
      <c r="L67" s="39">
        <v>44441</v>
      </c>
      <c r="M67" s="39">
        <v>44489</v>
      </c>
      <c r="N67" s="38"/>
      <c r="O67" s="39">
        <v>44560</v>
      </c>
      <c r="P67" s="38"/>
    </row>
    <row r="68" spans="1:16" ht="19.5" customHeight="1" x14ac:dyDescent="0.25">
      <c r="A68" s="158"/>
      <c r="B68" s="138"/>
      <c r="C68" s="140"/>
      <c r="D68" s="38">
        <v>200</v>
      </c>
      <c r="E68" s="38"/>
      <c r="F68" s="38"/>
      <c r="G68" s="38"/>
      <c r="H68" s="38">
        <v>150</v>
      </c>
      <c r="I68" s="38"/>
      <c r="J68" s="38"/>
      <c r="K68" s="38"/>
      <c r="L68" s="38">
        <v>200</v>
      </c>
      <c r="M68" s="38">
        <v>200</v>
      </c>
      <c r="N68" s="38"/>
      <c r="O68" s="38">
        <v>200</v>
      </c>
      <c r="P68" s="38">
        <f>SUM(D68:O68)</f>
        <v>950</v>
      </c>
    </row>
    <row r="69" spans="1:16" ht="19.5" customHeight="1" x14ac:dyDescent="0.25">
      <c r="A69" s="157">
        <v>34</v>
      </c>
      <c r="B69" s="137" t="s">
        <v>29</v>
      </c>
      <c r="C69" s="139">
        <v>53</v>
      </c>
      <c r="D69" s="38"/>
      <c r="E69" s="38"/>
      <c r="F69" s="39"/>
      <c r="G69" s="39"/>
      <c r="H69" s="53"/>
      <c r="I69" s="39">
        <v>44373</v>
      </c>
      <c r="J69" s="39"/>
      <c r="K69" s="39"/>
      <c r="L69" s="39">
        <v>44464</v>
      </c>
      <c r="M69" s="39"/>
      <c r="N69" s="39"/>
      <c r="O69" s="38"/>
      <c r="P69" s="38"/>
    </row>
    <row r="70" spans="1:16" ht="19.5" customHeight="1" x14ac:dyDescent="0.25">
      <c r="A70" s="158"/>
      <c r="B70" s="138"/>
      <c r="C70" s="140"/>
      <c r="D70" s="38"/>
      <c r="E70" s="38"/>
      <c r="F70" s="38"/>
      <c r="G70" s="38"/>
      <c r="H70" s="38"/>
      <c r="I70" s="38">
        <v>100</v>
      </c>
      <c r="J70" s="38"/>
      <c r="K70" s="38"/>
      <c r="L70" s="38">
        <v>200</v>
      </c>
      <c r="M70" s="38"/>
      <c r="N70" s="38"/>
      <c r="O70" s="38"/>
      <c r="P70" s="38">
        <f>SUM(D70:O70)</f>
        <v>300</v>
      </c>
    </row>
    <row r="71" spans="1:16" ht="19.5" customHeight="1" x14ac:dyDescent="0.25">
      <c r="A71" s="157">
        <v>35</v>
      </c>
      <c r="B71" s="42" t="s">
        <v>133</v>
      </c>
      <c r="C71" s="139">
        <v>55</v>
      </c>
      <c r="D71" s="38"/>
      <c r="E71" s="38"/>
      <c r="F71" s="38"/>
      <c r="G71" s="39">
        <v>44293</v>
      </c>
      <c r="H71" s="39"/>
      <c r="I71" s="39"/>
      <c r="J71" s="39">
        <v>44383</v>
      </c>
      <c r="K71" s="38"/>
      <c r="L71" s="38"/>
      <c r="M71" s="38"/>
      <c r="N71" s="39">
        <v>44524</v>
      </c>
      <c r="O71" s="38"/>
      <c r="P71" s="38"/>
    </row>
    <row r="72" spans="1:16" ht="19.5" customHeight="1" x14ac:dyDescent="0.25">
      <c r="A72" s="158"/>
      <c r="B72" s="44"/>
      <c r="C72" s="140"/>
      <c r="D72" s="38"/>
      <c r="E72" s="38"/>
      <c r="F72" s="38"/>
      <c r="G72" s="38">
        <v>178</v>
      </c>
      <c r="H72" s="38"/>
      <c r="I72" s="38"/>
      <c r="J72" s="38">
        <v>100</v>
      </c>
      <c r="K72" s="38"/>
      <c r="L72" s="38"/>
      <c r="M72" s="38"/>
      <c r="N72" s="38">
        <v>143</v>
      </c>
      <c r="O72" s="38"/>
      <c r="P72" s="38">
        <f>SUM(D72:O72)</f>
        <v>421</v>
      </c>
    </row>
    <row r="73" spans="1:16" ht="19.5" customHeight="1" x14ac:dyDescent="0.25">
      <c r="A73" s="157">
        <v>36</v>
      </c>
      <c r="B73" s="42" t="s">
        <v>31</v>
      </c>
      <c r="C73" s="139">
        <v>57</v>
      </c>
      <c r="D73" s="38"/>
      <c r="E73" s="38"/>
      <c r="F73" s="38"/>
      <c r="G73" s="39"/>
      <c r="H73" s="39">
        <v>44338</v>
      </c>
      <c r="I73" s="39">
        <v>44373</v>
      </c>
      <c r="J73" s="39"/>
      <c r="K73" s="39">
        <v>44415</v>
      </c>
      <c r="L73" s="39"/>
      <c r="M73" s="39">
        <v>44480</v>
      </c>
      <c r="N73" s="38"/>
      <c r="O73" s="38"/>
      <c r="P73" s="38"/>
    </row>
    <row r="74" spans="1:16" ht="19.5" customHeight="1" x14ac:dyDescent="0.25">
      <c r="A74" s="158"/>
      <c r="B74" s="44"/>
      <c r="C74" s="140"/>
      <c r="D74" s="38"/>
      <c r="E74" s="38"/>
      <c r="F74" s="38"/>
      <c r="G74" s="38"/>
      <c r="H74" s="38">
        <v>100</v>
      </c>
      <c r="I74" s="38">
        <v>100</v>
      </c>
      <c r="J74" s="38"/>
      <c r="K74" s="38">
        <v>150</v>
      </c>
      <c r="L74" s="38"/>
      <c r="M74" s="38">
        <v>96</v>
      </c>
      <c r="N74" s="38"/>
      <c r="O74" s="38"/>
      <c r="P74" s="38">
        <f>SUM(D74:O74)</f>
        <v>446</v>
      </c>
    </row>
    <row r="75" spans="1:16" ht="19.5" customHeight="1" x14ac:dyDescent="0.25">
      <c r="A75" s="157">
        <v>37</v>
      </c>
      <c r="B75" s="42" t="s">
        <v>32</v>
      </c>
      <c r="C75" s="139">
        <v>58</v>
      </c>
      <c r="D75" s="38"/>
      <c r="E75" s="38"/>
      <c r="F75" s="38"/>
      <c r="G75" s="39"/>
      <c r="H75" s="38"/>
      <c r="I75" s="39"/>
      <c r="J75" s="39">
        <v>44387</v>
      </c>
      <c r="K75" s="39"/>
      <c r="L75" s="39"/>
      <c r="M75" s="39"/>
      <c r="N75" s="38"/>
      <c r="O75" s="38"/>
      <c r="P75" s="38"/>
    </row>
    <row r="76" spans="1:16" ht="19.5" customHeight="1" x14ac:dyDescent="0.25">
      <c r="A76" s="158"/>
      <c r="B76" s="44"/>
      <c r="C76" s="140"/>
      <c r="D76" s="38"/>
      <c r="E76" s="38"/>
      <c r="F76" s="38"/>
      <c r="G76" s="38"/>
      <c r="H76" s="38"/>
      <c r="I76" s="38"/>
      <c r="J76" s="38">
        <v>50</v>
      </c>
      <c r="K76" s="38"/>
      <c r="L76" s="38"/>
      <c r="M76" s="38"/>
      <c r="N76" s="38"/>
      <c r="O76" s="38"/>
      <c r="P76" s="38">
        <f>SUM(D76:O76)</f>
        <v>50</v>
      </c>
    </row>
    <row r="77" spans="1:16" ht="19.5" customHeight="1" x14ac:dyDescent="0.25">
      <c r="A77" s="157">
        <v>38</v>
      </c>
      <c r="B77" s="41" t="s">
        <v>108</v>
      </c>
      <c r="C77" s="139">
        <v>65</v>
      </c>
      <c r="D77" s="38"/>
      <c r="E77" s="38"/>
      <c r="F77" s="38"/>
      <c r="G77" s="39">
        <v>44310</v>
      </c>
      <c r="H77" s="38"/>
      <c r="I77" s="39"/>
      <c r="J77" s="39"/>
      <c r="K77" s="38"/>
      <c r="L77" s="38"/>
      <c r="M77" s="38"/>
      <c r="N77" s="38"/>
      <c r="O77" s="38"/>
      <c r="P77" s="38"/>
    </row>
    <row r="78" spans="1:16" ht="19.5" customHeight="1" x14ac:dyDescent="0.25">
      <c r="A78" s="158"/>
      <c r="B78" s="41"/>
      <c r="C78" s="140"/>
      <c r="D78" s="38"/>
      <c r="E78" s="38"/>
      <c r="F78" s="38"/>
      <c r="G78" s="52">
        <v>135</v>
      </c>
      <c r="H78" s="38"/>
      <c r="I78" s="38"/>
      <c r="J78" s="38"/>
      <c r="K78" s="38"/>
      <c r="L78" s="38"/>
      <c r="M78" s="38"/>
      <c r="N78" s="38"/>
      <c r="O78" s="38"/>
      <c r="P78" s="38">
        <f>SUM(D78:O78)</f>
        <v>135</v>
      </c>
    </row>
    <row r="79" spans="1:16" ht="19.5" customHeight="1" x14ac:dyDescent="0.25">
      <c r="A79" s="157">
        <v>39</v>
      </c>
      <c r="B79" s="42" t="s">
        <v>33</v>
      </c>
      <c r="C79" s="139">
        <v>67</v>
      </c>
      <c r="D79" s="38"/>
      <c r="E79" s="39"/>
      <c r="F79" s="39"/>
      <c r="G79" s="39"/>
      <c r="H79" s="39">
        <v>44341</v>
      </c>
      <c r="I79" s="39"/>
      <c r="J79" s="39">
        <v>44399</v>
      </c>
      <c r="K79" s="39">
        <v>44434</v>
      </c>
      <c r="L79" s="39"/>
      <c r="M79" s="39">
        <v>44489</v>
      </c>
      <c r="N79" s="38"/>
      <c r="O79" s="39"/>
      <c r="P79" s="38"/>
    </row>
    <row r="80" spans="1:16" ht="19.5" customHeight="1" x14ac:dyDescent="0.25">
      <c r="A80" s="158"/>
      <c r="B80" s="44"/>
      <c r="C80" s="140"/>
      <c r="D80" s="38"/>
      <c r="E80" s="52"/>
      <c r="F80" s="38"/>
      <c r="G80" s="38"/>
      <c r="H80" s="38">
        <v>50</v>
      </c>
      <c r="I80" s="38"/>
      <c r="J80" s="38">
        <v>100</v>
      </c>
      <c r="K80" s="38">
        <v>100</v>
      </c>
      <c r="L80" s="38"/>
      <c r="M80" s="38">
        <v>86</v>
      </c>
      <c r="N80" s="38"/>
      <c r="O80" s="38"/>
      <c r="P80" s="38">
        <f>SUM(D80:O80)</f>
        <v>336</v>
      </c>
    </row>
    <row r="81" spans="1:16" ht="19.5" customHeight="1" x14ac:dyDescent="0.25">
      <c r="A81" s="157">
        <v>40</v>
      </c>
      <c r="B81" s="42" t="s">
        <v>117</v>
      </c>
      <c r="C81" s="139">
        <v>68</v>
      </c>
      <c r="D81" s="38"/>
      <c r="E81" s="38"/>
      <c r="F81" s="39"/>
      <c r="G81" s="39">
        <v>44312</v>
      </c>
      <c r="H81" s="39">
        <v>44341</v>
      </c>
      <c r="I81" s="39">
        <v>44372</v>
      </c>
      <c r="J81" s="39">
        <v>44399</v>
      </c>
      <c r="K81" s="39">
        <v>44434</v>
      </c>
      <c r="L81" s="39"/>
      <c r="M81" s="39">
        <v>44489</v>
      </c>
      <c r="N81" s="38"/>
      <c r="O81" s="39"/>
      <c r="P81" s="38"/>
    </row>
    <row r="82" spans="1:16" ht="19.5" customHeight="1" x14ac:dyDescent="0.25">
      <c r="A82" s="158"/>
      <c r="B82" s="41"/>
      <c r="C82" s="140"/>
      <c r="D82" s="38"/>
      <c r="E82" s="38"/>
      <c r="F82" s="38"/>
      <c r="G82" s="38">
        <v>100</v>
      </c>
      <c r="H82" s="38">
        <v>50</v>
      </c>
      <c r="I82" s="38">
        <v>200</v>
      </c>
      <c r="J82" s="38">
        <v>100</v>
      </c>
      <c r="K82" s="38">
        <v>100</v>
      </c>
      <c r="L82" s="38"/>
      <c r="M82" s="38">
        <v>100</v>
      </c>
      <c r="N82" s="38"/>
      <c r="O82" s="38"/>
      <c r="P82" s="38">
        <f>SUM(D82:O82)</f>
        <v>650</v>
      </c>
    </row>
    <row r="83" spans="1:16" ht="19.5" customHeight="1" x14ac:dyDescent="0.25">
      <c r="A83" s="157">
        <v>41</v>
      </c>
      <c r="B83" s="42" t="s">
        <v>34</v>
      </c>
      <c r="C83" s="139">
        <v>70</v>
      </c>
      <c r="D83" s="38"/>
      <c r="E83" s="38"/>
      <c r="F83" s="39"/>
      <c r="G83" s="39"/>
      <c r="H83" s="53"/>
      <c r="I83" s="39"/>
      <c r="J83" s="39">
        <v>44386</v>
      </c>
      <c r="K83" s="38"/>
      <c r="L83" s="39"/>
      <c r="M83" s="39"/>
      <c r="N83" s="38"/>
      <c r="O83" s="39"/>
      <c r="P83" s="38"/>
    </row>
    <row r="84" spans="1:16" ht="19.5" customHeight="1" x14ac:dyDescent="0.25">
      <c r="A84" s="158"/>
      <c r="B84" s="44"/>
      <c r="C84" s="140"/>
      <c r="D84" s="38"/>
      <c r="E84" s="38"/>
      <c r="F84" s="38"/>
      <c r="G84" s="38"/>
      <c r="H84" s="38"/>
      <c r="I84" s="38"/>
      <c r="J84" s="38">
        <v>103</v>
      </c>
      <c r="K84" s="38"/>
      <c r="L84" s="38"/>
      <c r="M84" s="38"/>
      <c r="N84" s="38"/>
      <c r="O84" s="38"/>
      <c r="P84" s="38">
        <f>SUM(D84:O84)</f>
        <v>103</v>
      </c>
    </row>
    <row r="85" spans="1:16" ht="19.5" customHeight="1" x14ac:dyDescent="0.25">
      <c r="A85" s="157">
        <v>42</v>
      </c>
      <c r="B85" s="137" t="s">
        <v>35</v>
      </c>
      <c r="C85" s="139">
        <v>71</v>
      </c>
      <c r="D85" s="38"/>
      <c r="E85" s="38"/>
      <c r="F85" s="39"/>
      <c r="G85" s="39"/>
      <c r="H85" s="39">
        <v>44338</v>
      </c>
      <c r="I85" s="39"/>
      <c r="J85" s="39"/>
      <c r="K85" s="53"/>
      <c r="L85" s="39"/>
      <c r="M85" s="39">
        <v>44492</v>
      </c>
      <c r="N85" s="39"/>
      <c r="O85" s="39"/>
      <c r="P85" s="38"/>
    </row>
    <row r="86" spans="1:16" ht="19.5" customHeight="1" x14ac:dyDescent="0.25">
      <c r="A86" s="158"/>
      <c r="B86" s="138"/>
      <c r="C86" s="140"/>
      <c r="D86" s="38"/>
      <c r="E86" s="38"/>
      <c r="F86" s="38"/>
      <c r="G86" s="38"/>
      <c r="H86" s="38">
        <v>100</v>
      </c>
      <c r="I86" s="38"/>
      <c r="J86" s="38"/>
      <c r="K86" s="38"/>
      <c r="L86" s="38"/>
      <c r="M86" s="38">
        <v>100</v>
      </c>
      <c r="N86" s="38"/>
      <c r="O86" s="38"/>
      <c r="P86" s="38">
        <f>SUM(D86:O86)</f>
        <v>200</v>
      </c>
    </row>
    <row r="87" spans="1:16" ht="19.5" customHeight="1" x14ac:dyDescent="0.25">
      <c r="A87" s="157">
        <v>43</v>
      </c>
      <c r="B87" s="137" t="s">
        <v>36</v>
      </c>
      <c r="C87" s="139">
        <v>74</v>
      </c>
      <c r="D87" s="38"/>
      <c r="E87" s="39"/>
      <c r="F87" s="39"/>
      <c r="G87" s="39">
        <v>44310</v>
      </c>
      <c r="H87" s="39"/>
      <c r="I87" s="39"/>
      <c r="J87" s="39">
        <v>44405</v>
      </c>
      <c r="K87" s="39"/>
      <c r="L87" s="39"/>
      <c r="M87" s="39">
        <v>44470</v>
      </c>
      <c r="N87" s="39"/>
      <c r="O87" s="38"/>
      <c r="P87" s="38"/>
    </row>
    <row r="88" spans="1:16" ht="19.5" customHeight="1" x14ac:dyDescent="0.25">
      <c r="A88" s="158"/>
      <c r="B88" s="138"/>
      <c r="C88" s="140"/>
      <c r="D88" s="38"/>
      <c r="E88" s="38"/>
      <c r="F88" s="38"/>
      <c r="G88" s="38">
        <v>100</v>
      </c>
      <c r="H88" s="38"/>
      <c r="I88" s="38"/>
      <c r="J88" s="38">
        <v>160</v>
      </c>
      <c r="K88" s="38"/>
      <c r="L88" s="38"/>
      <c r="M88" s="38">
        <v>411</v>
      </c>
      <c r="N88" s="38"/>
      <c r="O88" s="38"/>
      <c r="P88" s="38">
        <f>SUM(D88:O88)</f>
        <v>671</v>
      </c>
    </row>
    <row r="89" spans="1:16" ht="19.5" customHeight="1" x14ac:dyDescent="0.25">
      <c r="A89" s="157">
        <v>44</v>
      </c>
      <c r="B89" s="137" t="s">
        <v>128</v>
      </c>
      <c r="C89" s="139">
        <v>75</v>
      </c>
      <c r="D89" s="39"/>
      <c r="E89" s="39"/>
      <c r="F89" s="39"/>
      <c r="G89" s="38"/>
      <c r="H89" s="39"/>
      <c r="I89" s="39">
        <v>44363</v>
      </c>
      <c r="J89" s="39"/>
      <c r="K89" s="53"/>
      <c r="L89" s="39">
        <v>44464</v>
      </c>
      <c r="M89" s="39"/>
      <c r="N89" s="38"/>
      <c r="O89" s="38"/>
      <c r="P89" s="38"/>
    </row>
    <row r="90" spans="1:16" ht="19.5" customHeight="1" x14ac:dyDescent="0.25">
      <c r="A90" s="158"/>
      <c r="B90" s="138"/>
      <c r="C90" s="140"/>
      <c r="D90" s="38"/>
      <c r="E90" s="38"/>
      <c r="F90" s="38"/>
      <c r="G90" s="38"/>
      <c r="H90" s="38"/>
      <c r="I90" s="38">
        <v>100</v>
      </c>
      <c r="J90" s="38"/>
      <c r="K90" s="38"/>
      <c r="L90" s="38">
        <v>188</v>
      </c>
      <c r="M90" s="38"/>
      <c r="N90" s="38"/>
      <c r="O90" s="38"/>
      <c r="P90" s="38">
        <f>SUM(D90:O90)</f>
        <v>288</v>
      </c>
    </row>
    <row r="91" spans="1:16" ht="19.5" customHeight="1" x14ac:dyDescent="0.25">
      <c r="A91" s="157">
        <v>45</v>
      </c>
      <c r="B91" s="41" t="s">
        <v>105</v>
      </c>
      <c r="C91" s="139">
        <v>76</v>
      </c>
      <c r="D91" s="38"/>
      <c r="E91" s="38"/>
      <c r="F91" s="38"/>
      <c r="G91" s="39"/>
      <c r="H91" s="39">
        <v>44328</v>
      </c>
      <c r="I91" s="53">
        <v>44352</v>
      </c>
      <c r="J91" s="39">
        <v>44387</v>
      </c>
      <c r="K91" s="39">
        <v>44415</v>
      </c>
      <c r="L91" s="39">
        <v>44443</v>
      </c>
      <c r="M91" s="39">
        <v>44492</v>
      </c>
      <c r="N91" s="39">
        <v>44513</v>
      </c>
      <c r="O91" s="39">
        <v>44548</v>
      </c>
      <c r="P91" s="38"/>
    </row>
    <row r="92" spans="1:16" ht="19.5" customHeight="1" x14ac:dyDescent="0.25">
      <c r="A92" s="158"/>
      <c r="B92" s="44"/>
      <c r="C92" s="140"/>
      <c r="D92" s="38"/>
      <c r="E92" s="38"/>
      <c r="F92" s="38"/>
      <c r="G92" s="38"/>
      <c r="H92" s="38">
        <v>157</v>
      </c>
      <c r="I92" s="38">
        <v>50</v>
      </c>
      <c r="J92" s="38">
        <v>120</v>
      </c>
      <c r="K92" s="38">
        <v>250</v>
      </c>
      <c r="L92" s="38">
        <v>50</v>
      </c>
      <c r="M92" s="38">
        <v>38</v>
      </c>
      <c r="N92" s="38">
        <v>38</v>
      </c>
      <c r="O92" s="38">
        <v>38</v>
      </c>
      <c r="P92" s="38">
        <f>SUM(D92:O92)</f>
        <v>741</v>
      </c>
    </row>
    <row r="93" spans="1:16" ht="19.5" customHeight="1" x14ac:dyDescent="0.25">
      <c r="A93" s="157">
        <v>46</v>
      </c>
      <c r="B93" s="41" t="s">
        <v>107</v>
      </c>
      <c r="C93" s="139">
        <v>77</v>
      </c>
      <c r="D93" s="38"/>
      <c r="E93" s="38"/>
      <c r="F93" s="38"/>
      <c r="G93" s="38"/>
      <c r="H93" s="38"/>
      <c r="I93" s="53">
        <v>44352</v>
      </c>
      <c r="J93" s="38"/>
      <c r="K93" s="39"/>
      <c r="L93" s="38"/>
      <c r="M93" s="39"/>
      <c r="N93" s="38"/>
      <c r="O93" s="38"/>
      <c r="P93" s="38"/>
    </row>
    <row r="94" spans="1:16" ht="19.5" customHeight="1" x14ac:dyDescent="0.25">
      <c r="A94" s="158"/>
      <c r="B94" s="44"/>
      <c r="C94" s="140"/>
      <c r="D94" s="38"/>
      <c r="E94" s="38"/>
      <c r="F94" s="38"/>
      <c r="G94" s="38"/>
      <c r="H94" s="38"/>
      <c r="I94" s="38">
        <v>50</v>
      </c>
      <c r="J94" s="38"/>
      <c r="K94" s="38"/>
      <c r="L94" s="38"/>
      <c r="M94" s="38"/>
      <c r="N94" s="38"/>
      <c r="O94" s="38"/>
      <c r="P94" s="38">
        <f>SUM(D94:O94)</f>
        <v>50</v>
      </c>
    </row>
    <row r="95" spans="1:16" ht="19.5" customHeight="1" x14ac:dyDescent="0.25">
      <c r="A95" s="157">
        <v>47</v>
      </c>
      <c r="B95" s="41" t="s">
        <v>96</v>
      </c>
      <c r="C95" s="139">
        <v>78</v>
      </c>
      <c r="D95" s="38"/>
      <c r="E95" s="38"/>
      <c r="F95" s="38"/>
      <c r="G95" s="39">
        <v>44310</v>
      </c>
      <c r="H95" s="38"/>
      <c r="I95" s="39"/>
      <c r="J95" s="39">
        <v>44405</v>
      </c>
      <c r="K95" s="39"/>
      <c r="L95" s="39"/>
      <c r="M95" s="39" t="s">
        <v>139</v>
      </c>
      <c r="N95" s="39"/>
      <c r="O95" s="38"/>
      <c r="P95" s="38"/>
    </row>
    <row r="96" spans="1:16" ht="19.5" customHeight="1" x14ac:dyDescent="0.25">
      <c r="A96" s="158"/>
      <c r="B96" s="41"/>
      <c r="C96" s="140"/>
      <c r="D96" s="38"/>
      <c r="E96" s="38"/>
      <c r="F96" s="38"/>
      <c r="G96" s="38">
        <v>100</v>
      </c>
      <c r="H96" s="39"/>
      <c r="I96" s="38"/>
      <c r="J96" s="38">
        <v>50</v>
      </c>
      <c r="K96" s="38"/>
      <c r="L96" s="38"/>
      <c r="M96" s="38">
        <v>164</v>
      </c>
      <c r="N96" s="38"/>
      <c r="O96" s="38"/>
      <c r="P96" s="38">
        <f>SUM(D96:O96)</f>
        <v>314</v>
      </c>
    </row>
    <row r="97" spans="1:16" ht="19.5" customHeight="1" x14ac:dyDescent="0.25">
      <c r="A97" s="157">
        <v>48</v>
      </c>
      <c r="B97" s="42" t="s">
        <v>110</v>
      </c>
      <c r="C97" s="139">
        <v>79</v>
      </c>
      <c r="D97" s="38"/>
      <c r="E97" s="38"/>
      <c r="F97" s="39"/>
      <c r="G97" s="39">
        <v>44296</v>
      </c>
      <c r="H97" s="39">
        <v>44338</v>
      </c>
      <c r="I97" s="39"/>
      <c r="J97" s="39">
        <v>44401</v>
      </c>
      <c r="K97" s="39"/>
      <c r="L97" s="39">
        <v>44443</v>
      </c>
      <c r="M97" s="39"/>
      <c r="N97" s="39"/>
      <c r="O97" s="38"/>
      <c r="P97" s="38"/>
    </row>
    <row r="98" spans="1:16" ht="19.5" customHeight="1" x14ac:dyDescent="0.25">
      <c r="A98" s="158"/>
      <c r="B98" s="44"/>
      <c r="C98" s="140"/>
      <c r="D98" s="38"/>
      <c r="E98" s="38"/>
      <c r="F98" s="38"/>
      <c r="G98" s="38">
        <v>100</v>
      </c>
      <c r="H98" s="38">
        <v>120</v>
      </c>
      <c r="I98" s="38"/>
      <c r="J98" s="38">
        <v>100</v>
      </c>
      <c r="K98" s="38"/>
      <c r="L98" s="38">
        <v>150</v>
      </c>
      <c r="M98" s="38"/>
      <c r="N98" s="38"/>
      <c r="O98" s="38"/>
      <c r="P98" s="38">
        <f>SUM(D98:O98)</f>
        <v>470</v>
      </c>
    </row>
    <row r="99" spans="1:16" ht="19.5" customHeight="1" x14ac:dyDescent="0.25">
      <c r="A99" s="157">
        <v>49</v>
      </c>
      <c r="B99" s="42" t="s">
        <v>39</v>
      </c>
      <c r="C99" s="139">
        <v>80</v>
      </c>
      <c r="D99" s="39">
        <v>44207</v>
      </c>
      <c r="E99" s="38"/>
      <c r="F99" s="39"/>
      <c r="G99" s="39"/>
      <c r="H99" s="39">
        <v>44328</v>
      </c>
      <c r="I99" s="39"/>
      <c r="J99" s="39">
        <v>44385</v>
      </c>
      <c r="K99" s="39" t="s">
        <v>135</v>
      </c>
      <c r="L99" s="39">
        <v>44448</v>
      </c>
      <c r="M99" s="39">
        <v>44475</v>
      </c>
      <c r="N99" s="39"/>
      <c r="O99" s="38"/>
      <c r="P99" s="38"/>
    </row>
    <row r="100" spans="1:16" ht="19.5" customHeight="1" x14ac:dyDescent="0.25">
      <c r="A100" s="158"/>
      <c r="B100" s="44"/>
      <c r="C100" s="140"/>
      <c r="D100" s="38">
        <v>100</v>
      </c>
      <c r="E100" s="38"/>
      <c r="F100" s="52"/>
      <c r="G100" s="38"/>
      <c r="H100" s="38">
        <v>100</v>
      </c>
      <c r="I100" s="38"/>
      <c r="J100" s="38">
        <v>100</v>
      </c>
      <c r="K100" s="38">
        <v>200</v>
      </c>
      <c r="L100" s="38">
        <v>100</v>
      </c>
      <c r="M100" s="38">
        <v>100</v>
      </c>
      <c r="N100" s="38"/>
      <c r="O100" s="38"/>
      <c r="P100" s="38">
        <f>SUM(D100:O100)</f>
        <v>700</v>
      </c>
    </row>
    <row r="101" spans="1:16" ht="19.5" customHeight="1" x14ac:dyDescent="0.25">
      <c r="A101" s="157">
        <v>50</v>
      </c>
      <c r="B101" s="42" t="s">
        <v>40</v>
      </c>
      <c r="C101" s="139">
        <v>81</v>
      </c>
      <c r="D101" s="38"/>
      <c r="E101" s="38"/>
      <c r="F101" s="39">
        <v>44276</v>
      </c>
      <c r="G101" s="39"/>
      <c r="H101" s="39">
        <v>44338</v>
      </c>
      <c r="I101" s="39">
        <v>44373</v>
      </c>
      <c r="J101" s="39">
        <v>44401</v>
      </c>
      <c r="K101" s="39"/>
      <c r="L101" s="39">
        <v>44443</v>
      </c>
      <c r="M101" s="39">
        <v>44487</v>
      </c>
      <c r="N101" s="39">
        <v>44519</v>
      </c>
      <c r="O101" s="38"/>
      <c r="P101" s="38"/>
    </row>
    <row r="102" spans="1:16" ht="19.5" customHeight="1" x14ac:dyDescent="0.25">
      <c r="A102" s="158"/>
      <c r="B102" s="44"/>
      <c r="C102" s="140"/>
      <c r="D102" s="38"/>
      <c r="E102" s="38"/>
      <c r="F102" s="38">
        <v>100</v>
      </c>
      <c r="G102" s="38"/>
      <c r="H102" s="38">
        <v>300</v>
      </c>
      <c r="I102" s="38">
        <v>95</v>
      </c>
      <c r="J102" s="38">
        <v>100</v>
      </c>
      <c r="K102" s="38"/>
      <c r="L102" s="38">
        <v>150</v>
      </c>
      <c r="M102" s="38">
        <v>150</v>
      </c>
      <c r="N102" s="38">
        <v>100</v>
      </c>
      <c r="O102" s="38"/>
      <c r="P102" s="38">
        <f>SUM(D102:O102)</f>
        <v>995</v>
      </c>
    </row>
    <row r="103" spans="1:16" ht="19.5" customHeight="1" x14ac:dyDescent="0.25">
      <c r="A103" s="157">
        <v>51</v>
      </c>
      <c r="B103" s="42" t="s">
        <v>41</v>
      </c>
      <c r="C103" s="139">
        <v>82</v>
      </c>
      <c r="D103" s="38"/>
      <c r="E103" s="38"/>
      <c r="F103" s="39"/>
      <c r="G103" s="39"/>
      <c r="H103" s="39">
        <v>44338</v>
      </c>
      <c r="I103" s="53">
        <v>44352</v>
      </c>
      <c r="J103" s="39">
        <v>44387</v>
      </c>
      <c r="K103" s="39"/>
      <c r="L103" s="39">
        <v>44443</v>
      </c>
      <c r="M103" s="39">
        <v>44492</v>
      </c>
      <c r="N103" s="38"/>
      <c r="O103" s="39">
        <v>44548</v>
      </c>
      <c r="P103" s="38"/>
    </row>
    <row r="104" spans="1:16" ht="19.5" customHeight="1" x14ac:dyDescent="0.25">
      <c r="A104" s="158"/>
      <c r="B104" s="44"/>
      <c r="C104" s="140"/>
      <c r="D104" s="38"/>
      <c r="E104" s="38"/>
      <c r="F104" s="38"/>
      <c r="G104" s="38"/>
      <c r="H104" s="38">
        <v>90</v>
      </c>
      <c r="I104" s="38">
        <v>50</v>
      </c>
      <c r="J104" s="38">
        <v>130</v>
      </c>
      <c r="K104" s="38"/>
      <c r="L104" s="38">
        <v>250</v>
      </c>
      <c r="M104" s="38">
        <v>400</v>
      </c>
      <c r="N104" s="38"/>
      <c r="O104" s="38">
        <v>915</v>
      </c>
      <c r="P104" s="38">
        <f>SUM(D104:O104)</f>
        <v>1835</v>
      </c>
    </row>
    <row r="105" spans="1:16" ht="19.5" customHeight="1" x14ac:dyDescent="0.25">
      <c r="A105" s="157">
        <v>52</v>
      </c>
      <c r="B105" s="42" t="s">
        <v>42</v>
      </c>
      <c r="C105" s="139">
        <v>83</v>
      </c>
      <c r="D105" s="38"/>
      <c r="E105" s="38"/>
      <c r="F105" s="39"/>
      <c r="G105" s="39"/>
      <c r="H105" s="39">
        <v>44338</v>
      </c>
      <c r="I105" s="53">
        <v>44352</v>
      </c>
      <c r="J105" s="39">
        <v>44387</v>
      </c>
      <c r="K105" s="39"/>
      <c r="L105" s="39">
        <v>44443</v>
      </c>
      <c r="M105" s="39">
        <v>44492</v>
      </c>
      <c r="N105" s="38"/>
      <c r="O105" s="39">
        <v>44548</v>
      </c>
      <c r="P105" s="38"/>
    </row>
    <row r="106" spans="1:16" ht="19.5" customHeight="1" x14ac:dyDescent="0.25">
      <c r="A106" s="158"/>
      <c r="B106" s="44"/>
      <c r="C106" s="140"/>
      <c r="D106" s="38"/>
      <c r="E106" s="38"/>
      <c r="F106" s="38"/>
      <c r="G106" s="38"/>
      <c r="H106" s="38">
        <v>100</v>
      </c>
      <c r="I106" s="38">
        <v>50</v>
      </c>
      <c r="J106" s="38">
        <v>50</v>
      </c>
      <c r="K106" s="38"/>
      <c r="L106" s="38">
        <v>170</v>
      </c>
      <c r="M106" s="38">
        <v>130</v>
      </c>
      <c r="N106" s="38"/>
      <c r="O106" s="38">
        <v>280</v>
      </c>
      <c r="P106" s="38">
        <f>SUM(D106:O106)</f>
        <v>780</v>
      </c>
    </row>
    <row r="107" spans="1:16" ht="19.5" customHeight="1" x14ac:dyDescent="0.25">
      <c r="A107" s="157">
        <v>53</v>
      </c>
      <c r="B107" s="42" t="s">
        <v>134</v>
      </c>
      <c r="C107" s="139">
        <v>85</v>
      </c>
      <c r="D107" s="38"/>
      <c r="E107" s="38"/>
      <c r="F107" s="39">
        <v>44256</v>
      </c>
      <c r="G107" s="38"/>
      <c r="H107" s="39">
        <v>44338</v>
      </c>
      <c r="I107" s="39">
        <v>44373</v>
      </c>
      <c r="J107" s="39">
        <v>44401</v>
      </c>
      <c r="K107" s="39"/>
      <c r="L107" s="39">
        <v>44443</v>
      </c>
      <c r="M107" s="39"/>
      <c r="N107" s="38"/>
      <c r="O107" s="38"/>
      <c r="P107" s="38"/>
    </row>
    <row r="108" spans="1:16" ht="19.5" customHeight="1" x14ac:dyDescent="0.25">
      <c r="A108" s="158"/>
      <c r="B108" s="44"/>
      <c r="C108" s="140"/>
      <c r="D108" s="38"/>
      <c r="E108" s="38"/>
      <c r="F108" s="38">
        <v>21</v>
      </c>
      <c r="G108" s="38"/>
      <c r="H108" s="38">
        <v>31</v>
      </c>
      <c r="I108" s="38">
        <v>8</v>
      </c>
      <c r="J108" s="38">
        <v>103</v>
      </c>
      <c r="K108" s="38"/>
      <c r="L108" s="38">
        <v>239</v>
      </c>
      <c r="M108" s="38"/>
      <c r="N108" s="38"/>
      <c r="O108" s="38"/>
      <c r="P108" s="38">
        <f>SUM(D108:O108)</f>
        <v>402</v>
      </c>
    </row>
    <row r="109" spans="1:16" ht="19.5" customHeight="1" x14ac:dyDescent="0.25">
      <c r="A109" s="157">
        <v>54</v>
      </c>
      <c r="B109" s="42" t="s">
        <v>43</v>
      </c>
      <c r="C109" s="139">
        <v>86</v>
      </c>
      <c r="D109" s="38"/>
      <c r="E109" s="38"/>
      <c r="F109" s="38"/>
      <c r="G109" s="39">
        <v>44310</v>
      </c>
      <c r="H109" s="39"/>
      <c r="I109" s="39">
        <v>44373</v>
      </c>
      <c r="J109" s="39"/>
      <c r="K109" s="39">
        <v>44429</v>
      </c>
      <c r="L109" s="39"/>
      <c r="M109" s="39"/>
      <c r="N109" s="39">
        <v>44508</v>
      </c>
      <c r="O109" s="38"/>
      <c r="P109" s="38"/>
    </row>
    <row r="110" spans="1:16" ht="19.5" customHeight="1" x14ac:dyDescent="0.25">
      <c r="A110" s="158"/>
      <c r="B110" s="44"/>
      <c r="C110" s="140"/>
      <c r="D110" s="38"/>
      <c r="E110" s="38"/>
      <c r="F110" s="38"/>
      <c r="G110" s="38">
        <v>10</v>
      </c>
      <c r="H110" s="38"/>
      <c r="I110" s="38">
        <v>60</v>
      </c>
      <c r="J110" s="38"/>
      <c r="K110" s="38">
        <v>58</v>
      </c>
      <c r="L110" s="38"/>
      <c r="M110" s="38"/>
      <c r="N110" s="38">
        <v>100</v>
      </c>
      <c r="O110" s="38"/>
      <c r="P110" s="38">
        <f>SUM(D110:O110)</f>
        <v>228</v>
      </c>
    </row>
    <row r="111" spans="1:16" ht="19.5" customHeight="1" x14ac:dyDescent="0.25">
      <c r="A111" s="157">
        <v>55</v>
      </c>
      <c r="B111" s="42" t="s">
        <v>44</v>
      </c>
      <c r="C111" s="139">
        <v>87</v>
      </c>
      <c r="D111" s="38"/>
      <c r="E111" s="38"/>
      <c r="F111" s="38"/>
      <c r="G111" s="38"/>
      <c r="H111" s="39"/>
      <c r="I111" s="38"/>
      <c r="J111" s="38"/>
      <c r="K111" s="39"/>
      <c r="L111" s="39">
        <v>44443</v>
      </c>
      <c r="M111" s="39"/>
      <c r="N111" s="38"/>
      <c r="O111" s="38"/>
      <c r="P111" s="38"/>
    </row>
    <row r="112" spans="1:16" ht="19.5" customHeight="1" x14ac:dyDescent="0.25">
      <c r="A112" s="158"/>
      <c r="B112" s="44"/>
      <c r="C112" s="140"/>
      <c r="D112" s="38"/>
      <c r="E112" s="38"/>
      <c r="F112" s="38"/>
      <c r="G112" s="38"/>
      <c r="H112" s="38"/>
      <c r="I112" s="39"/>
      <c r="J112" s="38"/>
      <c r="K112" s="38"/>
      <c r="L112" s="38">
        <v>100</v>
      </c>
      <c r="M112" s="38"/>
      <c r="N112" s="38"/>
      <c r="O112" s="38"/>
      <c r="P112" s="38">
        <f>SUM(D112:O112)</f>
        <v>100</v>
      </c>
    </row>
    <row r="113" spans="1:16" ht="19.5" customHeight="1" x14ac:dyDescent="0.25">
      <c r="A113" s="157">
        <v>56</v>
      </c>
      <c r="B113" s="42" t="s">
        <v>112</v>
      </c>
      <c r="C113" s="139">
        <v>88</v>
      </c>
      <c r="D113" s="39"/>
      <c r="E113" s="38"/>
      <c r="F113" s="38"/>
      <c r="G113" s="39">
        <v>44309</v>
      </c>
      <c r="H113" s="39"/>
      <c r="I113" s="39"/>
      <c r="J113" s="39">
        <v>44398</v>
      </c>
      <c r="K113" s="39"/>
      <c r="L113" s="39">
        <v>44466</v>
      </c>
      <c r="M113" s="39">
        <v>44491</v>
      </c>
      <c r="N113" s="38"/>
      <c r="O113" s="38"/>
      <c r="P113" s="38"/>
    </row>
    <row r="114" spans="1:16" ht="19.5" customHeight="1" x14ac:dyDescent="0.25">
      <c r="A114" s="158"/>
      <c r="B114" s="44"/>
      <c r="C114" s="140"/>
      <c r="D114" s="38"/>
      <c r="E114" s="38"/>
      <c r="F114" s="38"/>
      <c r="G114" s="38">
        <v>40</v>
      </c>
      <c r="H114" s="38"/>
      <c r="I114" s="38"/>
      <c r="J114" s="38">
        <v>34</v>
      </c>
      <c r="K114" s="38"/>
      <c r="L114" s="38">
        <v>55</v>
      </c>
      <c r="M114" s="38">
        <v>30</v>
      </c>
      <c r="N114" s="38"/>
      <c r="O114" s="38"/>
      <c r="P114" s="38">
        <f>SUM(D114:O114)</f>
        <v>159</v>
      </c>
    </row>
    <row r="115" spans="1:16" ht="19.5" customHeight="1" x14ac:dyDescent="0.25">
      <c r="A115" s="157">
        <v>57</v>
      </c>
      <c r="B115" s="42" t="s">
        <v>46</v>
      </c>
      <c r="C115" s="139">
        <v>96</v>
      </c>
      <c r="D115" s="38"/>
      <c r="E115" s="38"/>
      <c r="F115" s="39"/>
      <c r="G115" s="39"/>
      <c r="H115" s="53"/>
      <c r="I115" s="53">
        <v>44352</v>
      </c>
      <c r="J115" s="39">
        <v>44387</v>
      </c>
      <c r="K115" s="39"/>
      <c r="L115" s="39"/>
      <c r="M115" s="39">
        <v>44492</v>
      </c>
      <c r="N115" s="39"/>
      <c r="O115" s="38"/>
      <c r="P115" s="38"/>
    </row>
    <row r="116" spans="1:16" ht="19.5" customHeight="1" x14ac:dyDescent="0.25">
      <c r="A116" s="158"/>
      <c r="B116" s="44"/>
      <c r="C116" s="140"/>
      <c r="D116" s="38"/>
      <c r="E116" s="38"/>
      <c r="F116" s="38"/>
      <c r="G116" s="38"/>
      <c r="H116" s="38"/>
      <c r="I116" s="38">
        <v>48</v>
      </c>
      <c r="J116" s="38">
        <v>177</v>
      </c>
      <c r="K116" s="38"/>
      <c r="L116" s="38"/>
      <c r="M116" s="38">
        <v>81</v>
      </c>
      <c r="N116" s="38"/>
      <c r="O116" s="38"/>
      <c r="P116" s="38">
        <f>SUM(D116:O116)</f>
        <v>306</v>
      </c>
    </row>
    <row r="117" spans="1:16" ht="19.5" customHeight="1" x14ac:dyDescent="0.25">
      <c r="A117" s="157">
        <v>58</v>
      </c>
      <c r="B117" s="42" t="s">
        <v>47</v>
      </c>
      <c r="C117" s="139">
        <v>98</v>
      </c>
      <c r="D117" s="38"/>
      <c r="E117" s="38"/>
      <c r="F117" s="38"/>
      <c r="G117" s="39"/>
      <c r="H117" s="39">
        <v>44338</v>
      </c>
      <c r="I117" s="39"/>
      <c r="J117" s="39">
        <v>44401</v>
      </c>
      <c r="K117" s="39"/>
      <c r="L117" s="39">
        <v>44464</v>
      </c>
      <c r="M117" s="39"/>
      <c r="N117" s="38"/>
      <c r="O117" s="39"/>
      <c r="P117" s="38"/>
    </row>
    <row r="118" spans="1:16" ht="19.5" customHeight="1" x14ac:dyDescent="0.25">
      <c r="A118" s="158"/>
      <c r="B118" s="44"/>
      <c r="C118" s="140"/>
      <c r="D118" s="38"/>
      <c r="E118" s="38"/>
      <c r="F118" s="38"/>
      <c r="G118" s="38"/>
      <c r="H118" s="38">
        <v>111</v>
      </c>
      <c r="I118" s="47"/>
      <c r="J118" s="38">
        <v>163</v>
      </c>
      <c r="K118" s="38"/>
      <c r="L118" s="38">
        <v>128</v>
      </c>
      <c r="M118" s="38"/>
      <c r="N118" s="38"/>
      <c r="O118" s="38"/>
      <c r="P118" s="38">
        <f>SUM(D118:O118)</f>
        <v>402</v>
      </c>
    </row>
    <row r="119" spans="1:16" ht="19.5" customHeight="1" x14ac:dyDescent="0.25">
      <c r="A119" s="157">
        <v>59</v>
      </c>
      <c r="B119" s="133" t="s">
        <v>83</v>
      </c>
      <c r="C119" s="139">
        <v>100</v>
      </c>
      <c r="D119" s="38"/>
      <c r="E119" s="38"/>
      <c r="F119" s="38"/>
      <c r="G119" s="38"/>
      <c r="H119" s="39"/>
      <c r="I119" s="39"/>
      <c r="J119" s="39"/>
      <c r="K119" s="39"/>
      <c r="L119" s="38"/>
      <c r="M119" s="38"/>
      <c r="N119" s="38"/>
      <c r="O119" s="38"/>
      <c r="P119" s="38"/>
    </row>
    <row r="120" spans="1:16" ht="19.5" customHeight="1" x14ac:dyDescent="0.25">
      <c r="A120" s="158"/>
      <c r="B120" s="134"/>
      <c r="C120" s="140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>
        <f>SUM(D120:O120)</f>
        <v>0</v>
      </c>
    </row>
    <row r="121" spans="1:16" ht="29.25" customHeight="1" x14ac:dyDescent="0.3">
      <c r="A121" s="102"/>
      <c r="B121" s="147" t="s">
        <v>120</v>
      </c>
      <c r="C121" s="148"/>
      <c r="D121" s="48">
        <f>SUM(D120+D118+D116+D114+D112+D110+D108+D106+D104+D102+D100+D98+D96+D94+D92+D90+D88+D86+D84+D80+D78+D76+D74+D72+D70+D68+D66+D64+D62+D60+D58+D56+D54+D52+D50+D48+D46+D44+D42+D40+D38+D36+D34+D32+D28+D26+D24+D22+D18+D16+D14+D12+D10+D8+D6+D4+D20+D30+D82)</f>
        <v>429</v>
      </c>
      <c r="E121" s="48">
        <f t="shared" ref="E121:P121" si="0">SUM(E120+E118+E116+E114+E112+E110+E108+E106+E104+E102+E100+E98+E96+E94+E92+E90+E88+E86+E84+E80+E78+E76+E74+E72+E70+E68+E66+E64+E62+E60+E58+E56+E54+E52+E50+E48+E46+E44+E42+E40+E38+E36+E34+E32+E28+E26+E24+E22+E18+E16+E14+E12+E10+E8+E6+E4+E20+E30+E82)</f>
        <v>0</v>
      </c>
      <c r="F121" s="48">
        <f t="shared" si="0"/>
        <v>684</v>
      </c>
      <c r="G121" s="48">
        <f t="shared" si="0"/>
        <v>1682</v>
      </c>
      <c r="H121" s="48">
        <f t="shared" si="0"/>
        <v>2125</v>
      </c>
      <c r="I121" s="48">
        <f t="shared" si="0"/>
        <v>2196</v>
      </c>
      <c r="J121" s="48">
        <f t="shared" si="0"/>
        <v>2822</v>
      </c>
      <c r="K121" s="48">
        <f t="shared" si="0"/>
        <v>1585</v>
      </c>
      <c r="L121" s="48">
        <f t="shared" si="0"/>
        <v>3862</v>
      </c>
      <c r="M121" s="48">
        <f t="shared" si="0"/>
        <v>3813</v>
      </c>
      <c r="N121" s="48">
        <f t="shared" si="0"/>
        <v>1830</v>
      </c>
      <c r="O121" s="48">
        <f t="shared" si="0"/>
        <v>2466</v>
      </c>
      <c r="P121" s="48">
        <f t="shared" si="0"/>
        <v>23494</v>
      </c>
    </row>
    <row r="122" spans="1:16" ht="29.25" customHeight="1" x14ac:dyDescent="0.3">
      <c r="A122" s="146"/>
      <c r="B122" s="151" t="s">
        <v>118</v>
      </c>
      <c r="C122" s="152"/>
      <c r="D122" s="36">
        <v>77</v>
      </c>
      <c r="E122" s="36">
        <f>D122+E123</f>
        <v>1200</v>
      </c>
      <c r="F122" s="36">
        <f t="shared" ref="F122:M122" si="1">E122+F123</f>
        <v>1927</v>
      </c>
      <c r="G122" s="36">
        <f t="shared" si="1"/>
        <v>3066</v>
      </c>
      <c r="H122" s="36">
        <f t="shared" si="1"/>
        <v>5612</v>
      </c>
      <c r="I122" s="36">
        <f t="shared" si="1"/>
        <v>8596</v>
      </c>
      <c r="J122" s="36">
        <f t="shared" si="1"/>
        <v>12074</v>
      </c>
      <c r="K122" s="36">
        <f t="shared" si="1"/>
        <v>16544</v>
      </c>
      <c r="L122" s="36">
        <f t="shared" si="1"/>
        <v>20412</v>
      </c>
      <c r="M122" s="36">
        <f t="shared" si="1"/>
        <v>24173</v>
      </c>
      <c r="N122" s="36">
        <f>M122+N123</f>
        <v>28319</v>
      </c>
      <c r="O122" s="36">
        <f>N122+O123</f>
        <v>30591</v>
      </c>
      <c r="P122" s="36"/>
    </row>
    <row r="123" spans="1:16" ht="31.5" customHeight="1" x14ac:dyDescent="0.3">
      <c r="A123" s="103"/>
      <c r="B123" s="149" t="s">
        <v>121</v>
      </c>
      <c r="C123" s="150"/>
      <c r="D123" s="49"/>
      <c r="E123" s="49">
        <v>1123</v>
      </c>
      <c r="F123" s="49">
        <v>727</v>
      </c>
      <c r="G123" s="49">
        <v>1139</v>
      </c>
      <c r="H123" s="49">
        <v>2546</v>
      </c>
      <c r="I123" s="49">
        <v>2984</v>
      </c>
      <c r="J123" s="49">
        <v>3478</v>
      </c>
      <c r="K123" s="49">
        <v>4470</v>
      </c>
      <c r="L123" s="49">
        <v>3868</v>
      </c>
      <c r="M123" s="49">
        <v>3761</v>
      </c>
      <c r="N123" s="49">
        <v>4146</v>
      </c>
      <c r="O123" s="49">
        <v>2272</v>
      </c>
      <c r="P123" s="49">
        <f>SUM(D123:O123)</f>
        <v>30514</v>
      </c>
    </row>
    <row r="124" spans="1:16" ht="43.5" customHeight="1" x14ac:dyDescent="0.3">
      <c r="A124" s="20"/>
      <c r="B124" s="155" t="s">
        <v>122</v>
      </c>
      <c r="C124" s="156"/>
      <c r="D124" s="50"/>
      <c r="E124" s="50"/>
      <c r="F124" s="50"/>
      <c r="G124" s="50"/>
      <c r="H124" s="50"/>
      <c r="I124" s="50">
        <v>13</v>
      </c>
      <c r="J124" s="50">
        <v>408</v>
      </c>
      <c r="K124" s="50">
        <v>504</v>
      </c>
      <c r="L124" s="50"/>
      <c r="M124" s="50">
        <v>249</v>
      </c>
      <c r="N124" s="50"/>
      <c r="O124" s="50"/>
      <c r="P124" s="50">
        <f>SUM(D124:O124)</f>
        <v>1174</v>
      </c>
    </row>
    <row r="125" spans="1:16" ht="43.5" customHeight="1" x14ac:dyDescent="0.3">
      <c r="A125" s="20"/>
      <c r="B125" s="151" t="s">
        <v>123</v>
      </c>
      <c r="C125" s="152"/>
      <c r="D125" s="36">
        <v>25660</v>
      </c>
      <c r="E125" s="36">
        <f>D125+E124</f>
        <v>25660</v>
      </c>
      <c r="F125" s="36">
        <f>E125+F124</f>
        <v>25660</v>
      </c>
      <c r="G125" s="36">
        <f>F125+G124</f>
        <v>25660</v>
      </c>
      <c r="H125" s="36">
        <f t="shared" ref="H125:O125" si="2">G125+H124</f>
        <v>25660</v>
      </c>
      <c r="I125" s="36">
        <f t="shared" si="2"/>
        <v>25673</v>
      </c>
      <c r="J125" s="36">
        <f t="shared" si="2"/>
        <v>26081</v>
      </c>
      <c r="K125" s="36">
        <f t="shared" si="2"/>
        <v>26585</v>
      </c>
      <c r="L125" s="36">
        <f t="shared" si="2"/>
        <v>26585</v>
      </c>
      <c r="M125" s="36">
        <f t="shared" si="2"/>
        <v>26834</v>
      </c>
      <c r="N125" s="36">
        <f t="shared" si="2"/>
        <v>26834</v>
      </c>
      <c r="O125" s="36">
        <f t="shared" si="2"/>
        <v>26834</v>
      </c>
      <c r="P125" s="50"/>
    </row>
    <row r="126" spans="1:16" ht="52.5" customHeight="1" x14ac:dyDescent="0.3">
      <c r="A126" s="20"/>
      <c r="B126" s="153" t="s">
        <v>119</v>
      </c>
      <c r="C126" s="154"/>
      <c r="D126" s="49">
        <v>372</v>
      </c>
      <c r="E126" s="49">
        <v>372</v>
      </c>
      <c r="F126" s="49">
        <v>336</v>
      </c>
      <c r="G126" s="49">
        <v>372</v>
      </c>
      <c r="H126" s="49">
        <v>361</v>
      </c>
      <c r="I126" s="49">
        <v>374</v>
      </c>
      <c r="J126" s="49">
        <v>362</v>
      </c>
      <c r="K126" s="49">
        <v>376</v>
      </c>
      <c r="L126" s="49">
        <v>375</v>
      </c>
      <c r="M126" s="49">
        <v>363</v>
      </c>
      <c r="N126" s="49">
        <v>375</v>
      </c>
      <c r="O126" s="49">
        <v>361</v>
      </c>
      <c r="P126" s="49">
        <f>SUM(D126:O126)</f>
        <v>4399</v>
      </c>
    </row>
    <row r="127" spans="1:16" ht="33.75" customHeight="1" x14ac:dyDescent="0.3">
      <c r="A127" s="23"/>
      <c r="B127" s="149" t="s">
        <v>124</v>
      </c>
      <c r="C127" s="150"/>
      <c r="D127" s="51">
        <f>SUM(D121+D124+D126-D123)</f>
        <v>801</v>
      </c>
      <c r="E127" s="51">
        <f>SUM(E121+E124+E126-E123)</f>
        <v>-751</v>
      </c>
      <c r="F127" s="51">
        <f>SUM(F121+F124-F123)</f>
        <v>-43</v>
      </c>
      <c r="G127" s="51">
        <f t="shared" ref="G127:P127" si="3">SUM(G121+G124-G123)</f>
        <v>543</v>
      </c>
      <c r="H127" s="51">
        <f t="shared" si="3"/>
        <v>-421</v>
      </c>
      <c r="I127" s="51">
        <f t="shared" si="3"/>
        <v>-775</v>
      </c>
      <c r="J127" s="51">
        <f t="shared" si="3"/>
        <v>-248</v>
      </c>
      <c r="K127" s="51">
        <f t="shared" si="3"/>
        <v>-2381</v>
      </c>
      <c r="L127" s="51">
        <f t="shared" si="3"/>
        <v>-6</v>
      </c>
      <c r="M127" s="51">
        <f t="shared" si="3"/>
        <v>301</v>
      </c>
      <c r="N127" s="51">
        <f t="shared" si="3"/>
        <v>-2316</v>
      </c>
      <c r="O127" s="51">
        <f t="shared" si="3"/>
        <v>194</v>
      </c>
      <c r="P127" s="51">
        <f t="shared" si="3"/>
        <v>-5846</v>
      </c>
    </row>
    <row r="128" spans="1:16" x14ac:dyDescent="0.25">
      <c r="A128" s="17"/>
      <c r="C128" s="18"/>
      <c r="H128" s="11"/>
    </row>
    <row r="129" spans="1:3" x14ac:dyDescent="0.25">
      <c r="A129" s="17"/>
      <c r="C129" s="18"/>
    </row>
    <row r="130" spans="1:3" x14ac:dyDescent="0.25">
      <c r="A130" s="17"/>
      <c r="C130" s="18"/>
    </row>
  </sheetData>
  <sheetProtection selectLockedCells="1" selectUnlockedCells="1"/>
  <mergeCells count="166">
    <mergeCell ref="C117:C118"/>
    <mergeCell ref="C115:C116"/>
    <mergeCell ref="C113:C114"/>
    <mergeCell ref="C111:C112"/>
    <mergeCell ref="C109:C110"/>
    <mergeCell ref="C107:C108"/>
    <mergeCell ref="C105:C106"/>
    <mergeCell ref="C71:C72"/>
    <mergeCell ref="C89:C90"/>
    <mergeCell ref="C91:C92"/>
    <mergeCell ref="C93:C94"/>
    <mergeCell ref="C95:C96"/>
    <mergeCell ref="C97:C98"/>
    <mergeCell ref="C83:C84"/>
    <mergeCell ref="C81:C82"/>
    <mergeCell ref="C79:C80"/>
    <mergeCell ref="C77:C78"/>
    <mergeCell ref="C75:C76"/>
    <mergeCell ref="C73:C74"/>
    <mergeCell ref="B124:C124"/>
    <mergeCell ref="B125:C125"/>
    <mergeCell ref="B126:C126"/>
    <mergeCell ref="B127:C127"/>
    <mergeCell ref="A3:A4"/>
    <mergeCell ref="A19:A20"/>
    <mergeCell ref="A29:A30"/>
    <mergeCell ref="A81:A82"/>
    <mergeCell ref="A95:A96"/>
    <mergeCell ref="A117:A118"/>
    <mergeCell ref="A119:A120"/>
    <mergeCell ref="B119:B120"/>
    <mergeCell ref="C119:C120"/>
    <mergeCell ref="A121:A123"/>
    <mergeCell ref="B121:C121"/>
    <mergeCell ref="B122:C122"/>
    <mergeCell ref="B123:C123"/>
    <mergeCell ref="A105:A106"/>
    <mergeCell ref="A107:A108"/>
    <mergeCell ref="A109:A110"/>
    <mergeCell ref="A111:A112"/>
    <mergeCell ref="A113:A114"/>
    <mergeCell ref="A115:A116"/>
    <mergeCell ref="A91:A92"/>
    <mergeCell ref="A93:A94"/>
    <mergeCell ref="A97:A98"/>
    <mergeCell ref="A99:A100"/>
    <mergeCell ref="A101:A102"/>
    <mergeCell ref="A103:A104"/>
    <mergeCell ref="B85:B86"/>
    <mergeCell ref="C85:C86"/>
    <mergeCell ref="A87:A88"/>
    <mergeCell ref="B87:B88"/>
    <mergeCell ref="C87:C88"/>
    <mergeCell ref="A89:A90"/>
    <mergeCell ref="B89:B90"/>
    <mergeCell ref="C99:C100"/>
    <mergeCell ref="C101:C102"/>
    <mergeCell ref="C103:C104"/>
    <mergeCell ref="A71:A72"/>
    <mergeCell ref="A73:A74"/>
    <mergeCell ref="A77:A78"/>
    <mergeCell ref="A79:A80"/>
    <mergeCell ref="A83:A84"/>
    <mergeCell ref="A85:A86"/>
    <mergeCell ref="A75:A76"/>
    <mergeCell ref="A67:A68"/>
    <mergeCell ref="B67:B68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C59:C60"/>
    <mergeCell ref="A61:A62"/>
    <mergeCell ref="B61:B62"/>
    <mergeCell ref="C61:C62"/>
    <mergeCell ref="A53:A54"/>
    <mergeCell ref="C53:C54"/>
    <mergeCell ref="A55:A56"/>
    <mergeCell ref="B55:B56"/>
    <mergeCell ref="C55:C56"/>
    <mergeCell ref="A57:A58"/>
    <mergeCell ref="B57:B58"/>
    <mergeCell ref="C57:C58"/>
    <mergeCell ref="A49:A50"/>
    <mergeCell ref="B49:B50"/>
    <mergeCell ref="C49:C50"/>
    <mergeCell ref="A51:A52"/>
    <mergeCell ref="B51:B52"/>
    <mergeCell ref="C51:C52"/>
    <mergeCell ref="A43:A44"/>
    <mergeCell ref="B43:B44"/>
    <mergeCell ref="C43:C44"/>
    <mergeCell ref="A45:A46"/>
    <mergeCell ref="C45:C46"/>
    <mergeCell ref="A47:A48"/>
    <mergeCell ref="B47:B48"/>
    <mergeCell ref="C47:C48"/>
    <mergeCell ref="A37:A38"/>
    <mergeCell ref="C37:C38"/>
    <mergeCell ref="A39:A40"/>
    <mergeCell ref="B39:B40"/>
    <mergeCell ref="C39:C40"/>
    <mergeCell ref="A41:A42"/>
    <mergeCell ref="B41:B42"/>
    <mergeCell ref="C41:C42"/>
    <mergeCell ref="A33:A34"/>
    <mergeCell ref="B33:B34"/>
    <mergeCell ref="C33:C34"/>
    <mergeCell ref="A35:A36"/>
    <mergeCell ref="B35:B36"/>
    <mergeCell ref="C35:C36"/>
    <mergeCell ref="A27:A28"/>
    <mergeCell ref="B27:B28"/>
    <mergeCell ref="C27:C28"/>
    <mergeCell ref="B29:B30"/>
    <mergeCell ref="A31:A32"/>
    <mergeCell ref="B31:B32"/>
    <mergeCell ref="C31:C32"/>
    <mergeCell ref="C29:C30"/>
    <mergeCell ref="A23:A24"/>
    <mergeCell ref="B23:B24"/>
    <mergeCell ref="C23:C24"/>
    <mergeCell ref="A25:A26"/>
    <mergeCell ref="B25:B26"/>
    <mergeCell ref="C25:C26"/>
    <mergeCell ref="A17:A18"/>
    <mergeCell ref="B17:B18"/>
    <mergeCell ref="C17:C18"/>
    <mergeCell ref="B19:B20"/>
    <mergeCell ref="C19:C20"/>
    <mergeCell ref="A21:A22"/>
    <mergeCell ref="B21:B22"/>
    <mergeCell ref="C21:C22"/>
    <mergeCell ref="A13:A14"/>
    <mergeCell ref="B13:B14"/>
    <mergeCell ref="C13:C14"/>
    <mergeCell ref="A15:A16"/>
    <mergeCell ref="B15:B16"/>
    <mergeCell ref="C15:C16"/>
    <mergeCell ref="A11:A12"/>
    <mergeCell ref="B11:B12"/>
    <mergeCell ref="C11:C12"/>
    <mergeCell ref="A5:A6"/>
    <mergeCell ref="B5:B6"/>
    <mergeCell ref="C5:C6"/>
    <mergeCell ref="A7:A8"/>
    <mergeCell ref="B7:B8"/>
    <mergeCell ref="C7:C8"/>
    <mergeCell ref="A1:A2"/>
    <mergeCell ref="B1:B2"/>
    <mergeCell ref="C1:C2"/>
    <mergeCell ref="D1:O1"/>
    <mergeCell ref="P1:P2"/>
    <mergeCell ref="B3:B4"/>
    <mergeCell ref="C3:C4"/>
    <mergeCell ref="A9:A10"/>
    <mergeCell ref="B9:B10"/>
    <mergeCell ref="C9:C10"/>
  </mergeCells>
  <pageMargins left="0.23622047244094491" right="3.937007874015748E-2" top="0.55118110236220474" bottom="0.55118110236220474" header="0.31496062992125984" footer="0.31496062992125984"/>
  <pageSetup paperSize="9" scale="75" orientation="landscape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2012г</vt:lpstr>
      <vt:lpstr>2013г</vt:lpstr>
      <vt:lpstr>2012г. новый</vt:lpstr>
      <vt:lpstr>2014г</vt:lpstr>
      <vt:lpstr>2015г</vt:lpstr>
      <vt:lpstr>2016</vt:lpstr>
      <vt:lpstr>2017</vt:lpstr>
      <vt:lpstr>2020</vt:lpstr>
      <vt:lpstr>2021</vt:lpstr>
      <vt:lpstr>2022</vt:lpstr>
      <vt:lpstr>2023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Rostova</cp:lastModifiedBy>
  <cp:lastPrinted>2022-02-14T08:41:47Z</cp:lastPrinted>
  <dcterms:created xsi:type="dcterms:W3CDTF">2011-12-16T11:31:29Z</dcterms:created>
  <dcterms:modified xsi:type="dcterms:W3CDTF">2023-04-05T12:08:58Z</dcterms:modified>
</cp:coreProperties>
</file>