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firstSheet="4" activeTab="5"/>
  </bookViews>
  <sheets>
    <sheet name="2015г" sheetId="1" r:id="rId1"/>
    <sheet name="2016г" sheetId="2" r:id="rId2"/>
    <sheet name="2017г" sheetId="4" r:id="rId3"/>
    <sheet name="2018г" sheetId="5" r:id="rId4"/>
    <sheet name="2024г. 1полугод." sheetId="14" r:id="rId5"/>
    <sheet name="2024 г." sheetId="1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5" l="1"/>
  <c r="F52" i="15" l="1"/>
  <c r="F46" i="14"/>
  <c r="E53" i="15" l="1"/>
  <c r="E17" i="14"/>
  <c r="E47" i="14" l="1"/>
  <c r="AM33" i="5" l="1"/>
  <c r="AL15" i="5"/>
  <c r="AL34" i="5" l="1"/>
  <c r="AG33" i="5"/>
  <c r="AF15" i="5"/>
  <c r="AF34" i="5" l="1"/>
  <c r="Z33" i="5"/>
  <c r="Y15" i="5"/>
  <c r="T33" i="5"/>
  <c r="S15" i="5"/>
  <c r="S34" i="5" s="1"/>
  <c r="L17" i="4"/>
  <c r="T17" i="4"/>
  <c r="Y34" i="5" l="1"/>
  <c r="U34" i="4"/>
  <c r="T35" i="4" l="1"/>
  <c r="M33" i="5"/>
  <c r="F33" i="5"/>
  <c r="L15" i="5"/>
  <c r="E15" i="5"/>
  <c r="L34" i="5" l="1"/>
  <c r="E34" i="5"/>
  <c r="M34" i="4"/>
  <c r="F34" i="4"/>
  <c r="E17" i="4"/>
  <c r="E35" i="4" s="1"/>
  <c r="L35" i="4" l="1"/>
  <c r="AM45" i="2"/>
  <c r="AM46" i="2"/>
  <c r="AM56" i="2" l="1"/>
  <c r="AM55" i="2"/>
  <c r="AM54" i="2"/>
  <c r="AM52" i="2"/>
  <c r="AM51" i="2"/>
  <c r="AM50" i="2"/>
  <c r="AM49" i="2"/>
  <c r="AM48" i="2"/>
  <c r="AM47" i="2"/>
  <c r="AM44" i="2"/>
  <c r="AL35" i="2"/>
  <c r="AL40" i="2"/>
  <c r="AL39" i="2"/>
  <c r="AL37" i="2"/>
  <c r="AL34" i="2"/>
  <c r="AL33" i="2"/>
  <c r="AL32" i="2"/>
  <c r="AD41" i="2"/>
  <c r="AE57" i="2"/>
  <c r="AM57" i="2" l="1"/>
  <c r="AL41" i="2"/>
  <c r="AD58" i="2"/>
  <c r="W41" i="2"/>
  <c r="X57" i="2"/>
  <c r="AL58" i="2" l="1"/>
  <c r="W58" i="2"/>
  <c r="R57" i="2"/>
  <c r="Q41" i="2"/>
  <c r="Q58" i="2" l="1"/>
  <c r="AO22" i="2"/>
  <c r="AN11" i="2"/>
  <c r="AN23" i="2" l="1"/>
  <c r="L50" i="2"/>
  <c r="L51" i="2"/>
  <c r="L52" i="2"/>
  <c r="L54" i="2"/>
  <c r="L56" i="2"/>
  <c r="L57" i="2" l="1"/>
  <c r="K40" i="2"/>
  <c r="K37" i="2"/>
  <c r="K34" i="2"/>
  <c r="K33" i="2"/>
  <c r="K32" i="2"/>
  <c r="K31" i="2"/>
  <c r="AC22" i="2" l="1"/>
  <c r="AI22" i="2"/>
  <c r="AH11" i="2"/>
  <c r="AH23" i="2" l="1"/>
  <c r="E56" i="2"/>
  <c r="E54" i="2"/>
  <c r="E52" i="2"/>
  <c r="E50" i="2"/>
  <c r="D40" i="2"/>
  <c r="D37" i="2"/>
  <c r="K41" i="2" l="1"/>
  <c r="K58" i="2" l="1"/>
  <c r="D32" i="2" l="1"/>
  <c r="D31" i="2"/>
  <c r="E57" i="2"/>
  <c r="AB11" i="2"/>
  <c r="W22" i="2"/>
  <c r="V11" i="2"/>
  <c r="V23" i="2" l="1"/>
  <c r="D41" i="2"/>
  <c r="D58" i="2" s="1"/>
  <c r="AB23" i="2"/>
  <c r="R51" i="1"/>
  <c r="Q43" i="1"/>
  <c r="Q52" i="1" l="1"/>
  <c r="E50" i="1"/>
  <c r="D42" i="1"/>
  <c r="D51" i="1" l="1"/>
  <c r="Q22" i="2"/>
  <c r="P11" i="2"/>
  <c r="K22" i="2"/>
  <c r="J11" i="2"/>
  <c r="J23" i="2" s="1"/>
  <c r="E22" i="2"/>
  <c r="D11" i="2"/>
  <c r="Q12" i="1"/>
  <c r="R20" i="1"/>
  <c r="L20" i="1"/>
  <c r="K12" i="1"/>
  <c r="D12" i="1"/>
  <c r="E20" i="1"/>
  <c r="P23" i="2" l="1"/>
  <c r="K21" i="1"/>
  <c r="D23" i="2"/>
  <c r="D21" i="1"/>
  <c r="Q21" i="1"/>
</calcChain>
</file>

<file path=xl/sharedStrings.xml><?xml version="1.0" encoding="utf-8"?>
<sst xmlns="http://schemas.openxmlformats.org/spreadsheetml/2006/main" count="814" uniqueCount="131">
  <si>
    <t>ОТЧЕТ ЗА ОКТЯБРЬ</t>
  </si>
  <si>
    <t>в т.ч.</t>
  </si>
  <si>
    <t>членские взносы</t>
  </si>
  <si>
    <t>оплата за электричество</t>
  </si>
  <si>
    <t>целевые взносы</t>
  </si>
  <si>
    <t>вступительные взносы</t>
  </si>
  <si>
    <t>оплата за мусор</t>
  </si>
  <si>
    <t>хоз.нужды</t>
  </si>
  <si>
    <t>оплата за мобильн.связь</t>
  </si>
  <si>
    <t>другие расходы</t>
  </si>
  <si>
    <t>Приход :</t>
  </si>
  <si>
    <t>Расход :</t>
  </si>
  <si>
    <t>ИТОГО:</t>
  </si>
  <si>
    <t xml:space="preserve">Сальдо на конец месяц </t>
  </si>
  <si>
    <t>за членские книжки</t>
  </si>
  <si>
    <t>банковские %</t>
  </si>
  <si>
    <t>ОТЧЕТ ЗА НОЯБРЬ</t>
  </si>
  <si>
    <t>Сальдо на начало месяца</t>
  </si>
  <si>
    <t xml:space="preserve">Сальдо на начало месяца </t>
  </si>
  <si>
    <t>ОТЧЕТ ЗА декабрь 2015</t>
  </si>
  <si>
    <t>ОТЧЕТ ЗА январь 2016</t>
  </si>
  <si>
    <t>ОТЧЕТ ЗА февраль 2016</t>
  </si>
  <si>
    <t>ОТЧЕТ ЗА март 2016</t>
  </si>
  <si>
    <t>ОТЧЕТ ЗА 4 КВАРТАЛ 2015ГОД</t>
  </si>
  <si>
    <t xml:space="preserve">Казначей  </t>
  </si>
  <si>
    <t>Н.В.Ростова</t>
  </si>
  <si>
    <t xml:space="preserve">Казначей </t>
  </si>
  <si>
    <t>Казначей</t>
  </si>
  <si>
    <t>ОТЧЕТ ЗА январь 2016 год</t>
  </si>
  <si>
    <t>ОТЧЕТ ЗА апрель  2016</t>
  </si>
  <si>
    <t>ОТЧЕТ ЗА май  2016</t>
  </si>
  <si>
    <t>ОТЧЕТ ЗА 1 КВАРТАЛ 2016ГОД</t>
  </si>
  <si>
    <t>Сальдо на начало квартала</t>
  </si>
  <si>
    <t>Сальдо на конец квартала</t>
  </si>
  <si>
    <t>ОТЧЕТ ЗА июнь  2016</t>
  </si>
  <si>
    <t>ОТЧЕТ ЗА 2 КВАРТАЛ 2016ГОД</t>
  </si>
  <si>
    <t>ОТЧЕТ ЗА июль  2016</t>
  </si>
  <si>
    <t xml:space="preserve"> </t>
  </si>
  <si>
    <t>подкл.элек.энерг.и воды</t>
  </si>
  <si>
    <t>выплата з/платы</t>
  </si>
  <si>
    <t>перечисление ФСЗН</t>
  </si>
  <si>
    <t>перечислен.подоход. налога</t>
  </si>
  <si>
    <t>подключ.воды и электр.</t>
  </si>
  <si>
    <t>Обслуж эл.сетей</t>
  </si>
  <si>
    <t>З/п</t>
  </si>
  <si>
    <t>ФСЗН</t>
  </si>
  <si>
    <t>Подох налог</t>
  </si>
  <si>
    <t>Белгострах</t>
  </si>
  <si>
    <t>Земельный налог</t>
  </si>
  <si>
    <t>банковская программа</t>
  </si>
  <si>
    <t>банковск. % за платеж.поруч.</t>
  </si>
  <si>
    <t>Восстановл.земельный налог</t>
  </si>
  <si>
    <t>Выплата из кассы (в банк,х.н)</t>
  </si>
  <si>
    <t>Налог на добычу воды</t>
  </si>
  <si>
    <t>ОТЧЕТ ЗА 3-4 КВАРТАЛ 2016ГОД</t>
  </si>
  <si>
    <t>ОТЧЕТ ЗА 1-2 КВАРТАЛ 2017ГОД</t>
  </si>
  <si>
    <t>Восстановл.оплаты за моб.связь</t>
  </si>
  <si>
    <t>Покраска водонопорной башни</t>
  </si>
  <si>
    <t>подключение  электр.</t>
  </si>
  <si>
    <t>т.ч.</t>
  </si>
  <si>
    <t>ОТЧЕТ ЗА июль,август 2017г.</t>
  </si>
  <si>
    <t>Восстановл.оплаты за ключи</t>
  </si>
  <si>
    <t>целевые взносы резерв</t>
  </si>
  <si>
    <t>ОТЧЕТ -  СВОД с  01.07.2016г. по 31.08.2017г</t>
  </si>
  <si>
    <t xml:space="preserve">                                                                                 </t>
  </si>
  <si>
    <t>ОТЧЕТ ЗА 1 квартал 2018</t>
  </si>
  <si>
    <t>целевые взносы резер.фонд</t>
  </si>
  <si>
    <t>Подохдный налог</t>
  </si>
  <si>
    <t>Выплата из кассы на хоз.нужды</t>
  </si>
  <si>
    <t>ОТЧЕТ ЗА 4 квартал 2017г.</t>
  </si>
  <si>
    <t>Возврат вступительн.взносов</t>
  </si>
  <si>
    <t>Выплата из кассы (хоз.нужды)</t>
  </si>
  <si>
    <t>хоз.нужды на убор. тер.и огр.</t>
  </si>
  <si>
    <t>ОТЧЕТ ЗА   3 квартал</t>
  </si>
  <si>
    <t>восстановл.земельного налога</t>
  </si>
  <si>
    <t>Покос травы</t>
  </si>
  <si>
    <t>приобретение контейнера ТБО</t>
  </si>
  <si>
    <t>ОТЧЕТ ЗА апрель, май, июнь 2018г.</t>
  </si>
  <si>
    <t>ОТЧЕТ ЗА июль 2018г.</t>
  </si>
  <si>
    <t>Ремонт насоосной станции</t>
  </si>
  <si>
    <t>ОТЧЕТ ЗА август 2018г.</t>
  </si>
  <si>
    <t>ОТЧЕТ ЗА сентябрь 2018г.</t>
  </si>
  <si>
    <t>Отправка заказных писемь</t>
  </si>
  <si>
    <t>целевые взносы на ремонт скважины</t>
  </si>
  <si>
    <t>целевые взносы на уборку товарищ.</t>
  </si>
  <si>
    <t>ОТЧЕТ ЗА 2018 год.</t>
  </si>
  <si>
    <t>Ремонт водонопорной башни</t>
  </si>
  <si>
    <t>Приобретение контейнера ТБО</t>
  </si>
  <si>
    <t>чл.книжка</t>
  </si>
  <si>
    <t xml:space="preserve">дополнительные взносы 2021г </t>
  </si>
  <si>
    <t>Остаток на начало  года</t>
  </si>
  <si>
    <t>Остаток на  конец года</t>
  </si>
  <si>
    <t>Подоходный налог</t>
  </si>
  <si>
    <t>Обслуживание эл.сетей</t>
  </si>
  <si>
    <t>За эл.столбы и доставка их оплачено из средств  за подключен.электр.</t>
  </si>
  <si>
    <t>1440,00руб.</t>
  </si>
  <si>
    <t>целевые взносы ремонт ВЛ 2023г</t>
  </si>
  <si>
    <t>Обслужив.веб-сайта</t>
  </si>
  <si>
    <t>Покос травы, вырезка поросли</t>
  </si>
  <si>
    <t>Чистка снега из целевого взноса за 2023г.</t>
  </si>
  <si>
    <t>Оплата за услуги юриста</t>
  </si>
  <si>
    <t>ОТЧЕТ ЗА 1 полугодие  2024г</t>
  </si>
  <si>
    <t>членские взносы оплата за 2023г-2024г.</t>
  </si>
  <si>
    <t>целевые взносы 2024г на  агротехнические мероприятие</t>
  </si>
  <si>
    <t>целевые взносы 2022-2023гг. на  агротехнические мероприятие</t>
  </si>
  <si>
    <t>подключение воды</t>
  </si>
  <si>
    <t>Оплата за работы по монтажу ВЛ окончат.расчет</t>
  </si>
  <si>
    <t>Оплата за продление доменного имени(сайт)</t>
  </si>
  <si>
    <t>Оплата за гравий</t>
  </si>
  <si>
    <t>Оплата за приобретение ноутбука</t>
  </si>
  <si>
    <t xml:space="preserve"> Хоз.нужды(заказные письма,бумага А4)</t>
  </si>
  <si>
    <t>Оплата за приобретение МФУ</t>
  </si>
  <si>
    <t>Хоз.нужды мышь компьютерная, светильник,модем,датчик движения,кран шаровый,колено.</t>
  </si>
  <si>
    <t>Оплата за камеры видеонаблюд. модем,карта памяти,зарядное уст-во,выключ.,розетка</t>
  </si>
  <si>
    <t>Оплата за асфальтогранулятор</t>
  </si>
  <si>
    <t>Оплата за перевозку гравия и асфальтогранулятора</t>
  </si>
  <si>
    <t>Оплата за услуги АМКОДОРА</t>
  </si>
  <si>
    <t>целевые взносы 2025г на  агротехнические мероприятие</t>
  </si>
  <si>
    <t>целевые взносы 2025г ремонт скважины</t>
  </si>
  <si>
    <t>подключение электричества</t>
  </si>
  <si>
    <t>Годовой отчет за 2024год</t>
  </si>
  <si>
    <t xml:space="preserve"> Хоз.нужды(заказные письма,бумага А4,конверты,книга регистрации,ветпрепарат,саморезы,замок врезной,струбцина,кабельВВ,трубный ключ)</t>
  </si>
  <si>
    <t>членские взносы за предыдущий период</t>
  </si>
  <si>
    <t>Оплата за потребленную электроэнергию</t>
  </si>
  <si>
    <t>оплата за потребленную  электроэнергию</t>
  </si>
  <si>
    <t>За потери по электроэнергии (4433кВт  за счет с/товарищ.)</t>
  </si>
  <si>
    <t>отчиление с/ т-вом в фсзн 11%</t>
  </si>
  <si>
    <t>ФСЗН в т.ч.</t>
  </si>
  <si>
    <t>отчисление в  фсзн  работниками 1%</t>
  </si>
  <si>
    <t>Председатель                                Б.А.Зинзиров</t>
  </si>
  <si>
    <t>Белгострах (0,6%)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</si>
</sst>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4" xfId="0" applyFont="1" applyBorder="1"/>
    <xf numFmtId="0" fontId="2" fillId="0" borderId="13" xfId="0" applyFont="1" applyBorder="1"/>
    <xf numFmtId="3" fontId="4" fillId="0" borderId="1" xfId="0" applyNumberFormat="1" applyFont="1" applyBorder="1"/>
    <xf numFmtId="3" fontId="4" fillId="0" borderId="6" xfId="0" applyNumberFormat="1" applyFont="1" applyBorder="1"/>
    <xf numFmtId="0" fontId="2" fillId="0" borderId="18" xfId="0" applyFont="1" applyBorder="1"/>
    <xf numFmtId="3" fontId="4" fillId="0" borderId="8" xfId="0" applyNumberFormat="1" applyFont="1" applyBorder="1"/>
    <xf numFmtId="3" fontId="5" fillId="0" borderId="17" xfId="0" applyNumberFormat="1" applyFont="1" applyBorder="1"/>
    <xf numFmtId="0" fontId="4" fillId="0" borderId="18" xfId="0" applyFont="1" applyBorder="1"/>
    <xf numFmtId="3" fontId="4" fillId="0" borderId="9" xfId="0" applyNumberFormat="1" applyFont="1" applyBorder="1"/>
    <xf numFmtId="0" fontId="0" fillId="0" borderId="23" xfId="0" applyBorder="1"/>
    <xf numFmtId="0" fontId="4" fillId="0" borderId="17" xfId="0" applyFont="1" applyBorder="1"/>
    <xf numFmtId="3" fontId="5" fillId="0" borderId="18" xfId="0" applyNumberFormat="1" applyFont="1" applyBorder="1"/>
    <xf numFmtId="3" fontId="5" fillId="0" borderId="22" xfId="0" applyNumberFormat="1" applyFont="1" applyBorder="1"/>
    <xf numFmtId="0" fontId="4" fillId="0" borderId="17" xfId="0" applyFont="1" applyBorder="1" applyAlignment="1">
      <alignment horizontal="center"/>
    </xf>
    <xf numFmtId="0" fontId="5" fillId="0" borderId="16" xfId="0" applyFont="1" applyBorder="1"/>
    <xf numFmtId="0" fontId="3" fillId="0" borderId="19" xfId="0" applyFont="1" applyBorder="1"/>
    <xf numFmtId="0" fontId="3" fillId="0" borderId="12" xfId="0" applyFont="1" applyBorder="1" applyAlignment="1">
      <alignment horizontal="center"/>
    </xf>
    <xf numFmtId="0" fontId="3" fillId="0" borderId="17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0" xfId="0" applyFont="1" applyAlignment="1">
      <alignment horizontal="center"/>
    </xf>
    <xf numFmtId="0" fontId="4" fillId="0" borderId="13" xfId="0" applyFont="1" applyBorder="1"/>
    <xf numFmtId="0" fontId="4" fillId="0" borderId="23" xfId="0" applyFont="1" applyBorder="1"/>
    <xf numFmtId="0" fontId="5" fillId="0" borderId="4" xfId="0" applyFont="1" applyBorder="1" applyAlignment="1">
      <alignment horizontal="right"/>
    </xf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3" fontId="4" fillId="0" borderId="18" xfId="0" applyNumberFormat="1" applyFont="1" applyBorder="1"/>
    <xf numFmtId="3" fontId="4" fillId="0" borderId="14" xfId="0" applyNumberFormat="1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/>
    <xf numFmtId="4" fontId="5" fillId="0" borderId="22" xfId="0" applyNumberFormat="1" applyFont="1" applyBorder="1"/>
    <xf numFmtId="4" fontId="4" fillId="0" borderId="1" xfId="0" applyNumberFormat="1" applyFont="1" applyBorder="1"/>
    <xf numFmtId="4" fontId="4" fillId="0" borderId="8" xfId="0" applyNumberFormat="1" applyFont="1" applyBorder="1"/>
    <xf numFmtId="4" fontId="5" fillId="0" borderId="17" xfId="0" applyNumberFormat="1" applyFont="1" applyBorder="1"/>
    <xf numFmtId="4" fontId="4" fillId="0" borderId="6" xfId="0" applyNumberFormat="1" applyFont="1" applyBorder="1"/>
    <xf numFmtId="4" fontId="4" fillId="0" borderId="9" xfId="0" applyNumberFormat="1" applyFont="1" applyBorder="1"/>
    <xf numFmtId="4" fontId="5" fillId="0" borderId="18" xfId="0" applyNumberFormat="1" applyFont="1" applyBorder="1"/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4" fontId="0" fillId="0" borderId="0" xfId="0" applyNumberFormat="1"/>
    <xf numFmtId="4" fontId="4" fillId="0" borderId="10" xfId="0" applyNumberFormat="1" applyFont="1" applyBorder="1"/>
    <xf numFmtId="4" fontId="4" fillId="0" borderId="0" xfId="0" applyNumberFormat="1" applyFont="1"/>
    <xf numFmtId="4" fontId="4" fillId="0" borderId="17" xfId="0" applyNumberFormat="1" applyFont="1" applyBorder="1" applyAlignment="1">
      <alignment horizontal="center"/>
    </xf>
    <xf numFmtId="4" fontId="0" fillId="0" borderId="1" xfId="0" applyNumberFormat="1" applyBorder="1"/>
    <xf numFmtId="0" fontId="4" fillId="0" borderId="36" xfId="0" applyFont="1" applyBorder="1"/>
    <xf numFmtId="0" fontId="4" fillId="0" borderId="3" xfId="0" applyFont="1" applyBorder="1"/>
    <xf numFmtId="0" fontId="4" fillId="0" borderId="36" xfId="0" applyFont="1" applyBorder="1" applyAlignment="1">
      <alignment horizontal="left"/>
    </xf>
    <xf numFmtId="4" fontId="4" fillId="0" borderId="37" xfId="0" applyNumberFormat="1" applyFont="1" applyBorder="1"/>
    <xf numFmtId="4" fontId="4" fillId="0" borderId="36" xfId="0" applyNumberFormat="1" applyFont="1" applyBorder="1"/>
    <xf numFmtId="4" fontId="0" fillId="0" borderId="8" xfId="0" applyNumberFormat="1" applyBorder="1"/>
    <xf numFmtId="4" fontId="6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0" fillId="2" borderId="1" xfId="0" applyNumberForma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2" borderId="1" xfId="0" applyNumberFormat="1" applyFill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2" borderId="8" xfId="0" applyNumberFormat="1" applyFill="1" applyBorder="1" applyAlignment="1">
      <alignment horizontal="right"/>
    </xf>
    <xf numFmtId="4" fontId="4" fillId="2" borderId="8" xfId="0" applyNumberFormat="1" applyFont="1" applyFill="1" applyBorder="1" applyAlignment="1">
      <alignment horizontal="right"/>
    </xf>
    <xf numFmtId="4" fontId="6" fillId="2" borderId="8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1" fillId="0" borderId="0" xfId="0" applyFont="1"/>
    <xf numFmtId="0" fontId="12" fillId="0" borderId="16" xfId="0" applyFont="1" applyBorder="1"/>
    <xf numFmtId="0" fontId="12" fillId="0" borderId="19" xfId="0" applyFont="1" applyBorder="1"/>
    <xf numFmtId="0" fontId="12" fillId="0" borderId="12" xfId="0" applyFont="1" applyBorder="1" applyAlignment="1">
      <alignment horizontal="center"/>
    </xf>
    <xf numFmtId="4" fontId="12" fillId="0" borderId="22" xfId="0" applyNumberFormat="1" applyFont="1" applyBorder="1"/>
    <xf numFmtId="0" fontId="13" fillId="0" borderId="13" xfId="0" applyFont="1" applyBorder="1"/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3" fillId="0" borderId="10" xfId="0" applyFont="1" applyBorder="1"/>
    <xf numFmtId="0" fontId="13" fillId="0" borderId="14" xfId="0" applyFont="1" applyBorder="1"/>
    <xf numFmtId="0" fontId="13" fillId="0" borderId="6" xfId="0" applyFont="1" applyBorder="1"/>
    <xf numFmtId="0" fontId="13" fillId="0" borderId="6" xfId="0" applyFont="1" applyBorder="1" applyAlignment="1">
      <alignment vertical="center"/>
    </xf>
    <xf numFmtId="0" fontId="13" fillId="0" borderId="9" xfId="0" applyFont="1" applyBorder="1"/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4" fontId="12" fillId="0" borderId="17" xfId="0" applyNumberFormat="1" applyFont="1" applyBorder="1"/>
    <xf numFmtId="0" fontId="13" fillId="0" borderId="18" xfId="0" applyFont="1" applyBorder="1"/>
    <xf numFmtId="4" fontId="13" fillId="0" borderId="10" xfId="0" applyNumberFormat="1" applyFont="1" applyBorder="1"/>
    <xf numFmtId="4" fontId="13" fillId="0" borderId="1" xfId="0" applyNumberFormat="1" applyFont="1" applyBorder="1"/>
    <xf numFmtId="4" fontId="13" fillId="0" borderId="0" xfId="0" applyNumberFormat="1" applyFont="1"/>
    <xf numFmtId="4" fontId="13" fillId="2" borderId="1" xfId="0" applyNumberFormat="1" applyFont="1" applyFill="1" applyBorder="1" applyAlignment="1">
      <alignment horizontal="right"/>
    </xf>
    <xf numFmtId="4" fontId="13" fillId="0" borderId="8" xfId="0" applyNumberFormat="1" applyFont="1" applyBorder="1"/>
    <xf numFmtId="4" fontId="13" fillId="0" borderId="17" xfId="0" applyNumberFormat="1" applyFont="1" applyBorder="1" applyAlignment="1">
      <alignment horizontal="center"/>
    </xf>
    <xf numFmtId="4" fontId="12" fillId="0" borderId="18" xfId="0" applyNumberFormat="1" applyFont="1" applyBorder="1"/>
    <xf numFmtId="0" fontId="12" fillId="0" borderId="21" xfId="0" applyFont="1" applyBorder="1"/>
    <xf numFmtId="0" fontId="12" fillId="0" borderId="20" xfId="0" applyFont="1" applyBorder="1"/>
    <xf numFmtId="0" fontId="13" fillId="0" borderId="23" xfId="0" applyFont="1" applyBorder="1"/>
    <xf numFmtId="0" fontId="14" fillId="0" borderId="0" xfId="0" applyFont="1"/>
    <xf numFmtId="0" fontId="15" fillId="0" borderId="0" xfId="0" applyFont="1"/>
    <xf numFmtId="0" fontId="12" fillId="0" borderId="25" xfId="0" applyFont="1" applyBorder="1"/>
    <xf numFmtId="0" fontId="12" fillId="0" borderId="26" xfId="0" applyFont="1" applyBorder="1"/>
    <xf numFmtId="4" fontId="14" fillId="0" borderId="1" xfId="0" applyNumberFormat="1" applyFont="1" applyBorder="1" applyAlignment="1">
      <alignment horizontal="right"/>
    </xf>
    <xf numFmtId="4" fontId="16" fillId="2" borderId="1" xfId="0" applyNumberFormat="1" applyFont="1" applyFill="1" applyBorder="1" applyAlignment="1">
      <alignment horizontal="right"/>
    </xf>
    <xf numFmtId="4" fontId="16" fillId="0" borderId="1" xfId="0" applyNumberFormat="1" applyFont="1" applyBorder="1" applyAlignment="1">
      <alignment horizontal="right" vertical="center"/>
    </xf>
    <xf numFmtId="4" fontId="14" fillId="0" borderId="1" xfId="0" applyNumberFormat="1" applyFont="1" applyBorder="1"/>
    <xf numFmtId="4" fontId="14" fillId="0" borderId="8" xfId="0" applyNumberFormat="1" applyFont="1" applyBorder="1"/>
    <xf numFmtId="0" fontId="14" fillId="0" borderId="0" xfId="0" applyFont="1" applyAlignment="1">
      <alignment horizontal="left"/>
    </xf>
    <xf numFmtId="4" fontId="14" fillId="0" borderId="1" xfId="0" applyNumberFormat="1" applyFont="1" applyBorder="1" applyAlignment="1">
      <alignment horizontal="right" vertical="center"/>
    </xf>
    <xf numFmtId="4" fontId="14" fillId="0" borderId="0" xfId="0" applyNumberFormat="1" applyFont="1"/>
    <xf numFmtId="4" fontId="13" fillId="0" borderId="3" xfId="0" applyNumberFormat="1" applyFont="1" applyBorder="1"/>
    <xf numFmtId="4" fontId="14" fillId="2" borderId="1" xfId="0" applyNumberFormat="1" applyFont="1" applyFill="1" applyBorder="1" applyAlignment="1">
      <alignment horizontal="right"/>
    </xf>
    <xf numFmtId="4" fontId="14" fillId="0" borderId="36" xfId="0" applyNumberFormat="1" applyFont="1" applyBorder="1"/>
    <xf numFmtId="4" fontId="14" fillId="0" borderId="38" xfId="0" applyNumberFormat="1" applyFont="1" applyBorder="1"/>
    <xf numFmtId="4" fontId="14" fillId="2" borderId="1" xfId="0" applyNumberFormat="1" applyFont="1" applyFill="1" applyBorder="1" applyAlignment="1">
      <alignment horizontal="right" vertical="center"/>
    </xf>
    <xf numFmtId="4" fontId="14" fillId="0" borderId="10" xfId="0" applyNumberFormat="1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3" xfId="0" applyFont="1" applyBorder="1" applyAlignment="1">
      <alignment vertical="top" wrapText="1"/>
    </xf>
    <xf numFmtId="0" fontId="9" fillId="0" borderId="34" xfId="0" applyFont="1" applyBorder="1" applyAlignment="1">
      <alignment vertical="top" wrapText="1"/>
    </xf>
    <xf numFmtId="0" fontId="9" fillId="0" borderId="35" xfId="0" applyFont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3" fillId="0" borderId="39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4"/>
  <sheetViews>
    <sheetView topLeftCell="A25" workbookViewId="0">
      <selection activeCell="G11" sqref="G11"/>
    </sheetView>
  </sheetViews>
  <sheetFormatPr defaultRowHeight="15" x14ac:dyDescent="0.25"/>
  <cols>
    <col min="3" max="3" width="8.140625" customWidth="1"/>
    <col min="4" max="4" width="13.85546875" customWidth="1"/>
    <col min="5" max="6" width="11.42578125" customWidth="1"/>
    <col min="9" max="9" width="7.5703125" customWidth="1"/>
    <col min="10" max="10" width="9.5703125" customWidth="1"/>
    <col min="11" max="11" width="12.85546875" customWidth="1"/>
    <col min="12" max="12" width="12.42578125" customWidth="1"/>
    <col min="13" max="13" width="11.140625" customWidth="1"/>
    <col min="14" max="14" width="11.85546875" customWidth="1"/>
    <col min="17" max="17" width="11" customWidth="1"/>
    <col min="18" max="18" width="11.5703125" customWidth="1"/>
  </cols>
  <sheetData>
    <row r="2" spans="1:18" ht="15.75" thickBot="1" x14ac:dyDescent="0.3">
      <c r="A2" s="166" t="s">
        <v>0</v>
      </c>
      <c r="B2" s="166"/>
      <c r="C2" s="166"/>
      <c r="D2" s="166"/>
      <c r="E2" s="166"/>
      <c r="F2" s="28"/>
      <c r="H2" s="166" t="s">
        <v>16</v>
      </c>
      <c r="I2" s="166"/>
      <c r="J2" s="166"/>
      <c r="K2" s="167"/>
      <c r="L2" s="166"/>
      <c r="N2" s="166" t="s">
        <v>19</v>
      </c>
      <c r="O2" s="166"/>
      <c r="P2" s="166"/>
      <c r="Q2" s="167"/>
      <c r="R2" s="166"/>
    </row>
    <row r="3" spans="1:18" ht="19.5" thickBot="1" x14ac:dyDescent="0.35">
      <c r="A3" s="22" t="s">
        <v>17</v>
      </c>
      <c r="B3" s="25"/>
      <c r="C3" s="23"/>
      <c r="D3" s="10">
        <v>10132400</v>
      </c>
      <c r="E3" s="12"/>
      <c r="F3" s="32"/>
      <c r="H3" s="22" t="s">
        <v>18</v>
      </c>
      <c r="I3" s="23"/>
      <c r="J3" s="24"/>
      <c r="K3" s="31">
        <v>11922398</v>
      </c>
      <c r="L3" s="9"/>
      <c r="N3" s="22" t="s">
        <v>18</v>
      </c>
      <c r="O3" s="23"/>
      <c r="P3" s="24"/>
      <c r="Q3" s="31">
        <v>9009176</v>
      </c>
      <c r="R3" s="29"/>
    </row>
    <row r="4" spans="1:18" ht="14.25" customHeight="1" x14ac:dyDescent="0.3">
      <c r="A4" s="160" t="s">
        <v>10</v>
      </c>
      <c r="B4" s="161"/>
      <c r="C4" s="162"/>
      <c r="D4" s="7"/>
      <c r="E4" s="8"/>
      <c r="F4" s="33"/>
      <c r="H4" s="160" t="s">
        <v>10</v>
      </c>
      <c r="I4" s="161"/>
      <c r="J4" s="162"/>
      <c r="K4" s="7"/>
      <c r="L4" s="8"/>
      <c r="N4" s="160" t="s">
        <v>10</v>
      </c>
      <c r="O4" s="161"/>
      <c r="P4" s="162"/>
      <c r="Q4" s="7"/>
      <c r="R4" s="8"/>
    </row>
    <row r="5" spans="1:18" ht="15.75" x14ac:dyDescent="0.25">
      <c r="A5" s="163" t="s">
        <v>1</v>
      </c>
      <c r="B5" s="164"/>
      <c r="C5" s="165"/>
      <c r="D5" s="3"/>
      <c r="E5" s="4"/>
      <c r="F5" s="33"/>
      <c r="H5" s="163" t="s">
        <v>1</v>
      </c>
      <c r="I5" s="164"/>
      <c r="J5" s="165"/>
      <c r="K5" s="3"/>
      <c r="L5" s="4"/>
      <c r="N5" s="163" t="s">
        <v>1</v>
      </c>
      <c r="O5" s="164"/>
      <c r="P5" s="165"/>
      <c r="Q5" s="3"/>
      <c r="R5" s="4"/>
    </row>
    <row r="6" spans="1:18" ht="15.75" x14ac:dyDescent="0.25">
      <c r="A6" s="151" t="s">
        <v>2</v>
      </c>
      <c r="B6" s="152"/>
      <c r="C6" s="153"/>
      <c r="D6" s="10"/>
      <c r="E6" s="4"/>
      <c r="F6" s="33"/>
      <c r="H6" s="151" t="s">
        <v>2</v>
      </c>
      <c r="I6" s="152"/>
      <c r="J6" s="153"/>
      <c r="K6" s="10">
        <v>3950000</v>
      </c>
      <c r="L6" s="4"/>
      <c r="N6" s="151" t="s">
        <v>2</v>
      </c>
      <c r="O6" s="152"/>
      <c r="P6" s="153"/>
      <c r="Q6" s="10">
        <v>1340000</v>
      </c>
      <c r="R6" s="4"/>
    </row>
    <row r="7" spans="1:18" ht="15.75" x14ac:dyDescent="0.25">
      <c r="A7" s="1" t="s">
        <v>3</v>
      </c>
      <c r="B7" s="2"/>
      <c r="C7" s="2"/>
      <c r="D7" s="10">
        <v>2061800</v>
      </c>
      <c r="E7" s="4"/>
      <c r="F7" s="33"/>
      <c r="H7" s="1" t="s">
        <v>3</v>
      </c>
      <c r="I7" s="2"/>
      <c r="J7" s="2"/>
      <c r="K7" s="10">
        <v>320604</v>
      </c>
      <c r="L7" s="4"/>
      <c r="N7" s="1" t="s">
        <v>3</v>
      </c>
      <c r="O7" s="2"/>
      <c r="P7" s="2"/>
      <c r="Q7" s="10">
        <v>1144890</v>
      </c>
      <c r="R7" s="4"/>
    </row>
    <row r="8" spans="1:18" ht="15.75" x14ac:dyDescent="0.25">
      <c r="A8" s="151" t="s">
        <v>4</v>
      </c>
      <c r="B8" s="152"/>
      <c r="C8" s="153"/>
      <c r="D8" s="10"/>
      <c r="E8" s="4"/>
      <c r="F8" s="33"/>
      <c r="H8" s="151" t="s">
        <v>4</v>
      </c>
      <c r="I8" s="152"/>
      <c r="J8" s="153"/>
      <c r="K8" s="10">
        <v>134000</v>
      </c>
      <c r="L8" s="4"/>
      <c r="N8" s="151" t="s">
        <v>4</v>
      </c>
      <c r="O8" s="152"/>
      <c r="P8" s="153"/>
      <c r="Q8" s="10"/>
      <c r="R8" s="4"/>
    </row>
    <row r="9" spans="1:18" ht="15.75" x14ac:dyDescent="0.25">
      <c r="A9" s="1" t="s">
        <v>5</v>
      </c>
      <c r="B9" s="2"/>
      <c r="C9" s="2"/>
      <c r="D9" s="10"/>
      <c r="E9" s="4"/>
      <c r="F9" s="33"/>
      <c r="H9" s="1" t="s">
        <v>5</v>
      </c>
      <c r="I9" s="2"/>
      <c r="J9" s="2"/>
      <c r="K9" s="10"/>
      <c r="L9" s="4"/>
      <c r="N9" s="1" t="s">
        <v>5</v>
      </c>
      <c r="O9" s="2"/>
      <c r="P9" s="2"/>
      <c r="Q9" s="10">
        <v>2193000</v>
      </c>
      <c r="R9" s="4"/>
    </row>
    <row r="10" spans="1:18" ht="15.75" x14ac:dyDescent="0.25">
      <c r="A10" s="151" t="s">
        <v>14</v>
      </c>
      <c r="B10" s="152"/>
      <c r="C10" s="153"/>
      <c r="D10" s="10">
        <v>47000</v>
      </c>
      <c r="E10" s="4"/>
      <c r="F10" s="33"/>
      <c r="H10" s="151" t="s">
        <v>14</v>
      </c>
      <c r="I10" s="152"/>
      <c r="J10" s="153"/>
      <c r="K10" s="10">
        <v>35000</v>
      </c>
      <c r="L10" s="4"/>
      <c r="N10" s="151" t="s">
        <v>14</v>
      </c>
      <c r="O10" s="152"/>
      <c r="P10" s="153"/>
      <c r="Q10" s="10">
        <v>28000</v>
      </c>
      <c r="R10" s="4"/>
    </row>
    <row r="11" spans="1:18" ht="16.5" thickBot="1" x14ac:dyDescent="0.3">
      <c r="A11" s="154" t="s">
        <v>15</v>
      </c>
      <c r="B11" s="155"/>
      <c r="C11" s="156"/>
      <c r="D11" s="13">
        <v>698</v>
      </c>
      <c r="E11" s="6"/>
      <c r="F11" s="33"/>
      <c r="H11" s="154" t="s">
        <v>15</v>
      </c>
      <c r="I11" s="155"/>
      <c r="J11" s="156"/>
      <c r="K11" s="13">
        <v>1872</v>
      </c>
      <c r="L11" s="6"/>
      <c r="N11" s="154" t="s">
        <v>15</v>
      </c>
      <c r="O11" s="155"/>
      <c r="P11" s="156"/>
      <c r="Q11" s="13">
        <v>1630</v>
      </c>
      <c r="R11" s="6"/>
    </row>
    <row r="12" spans="1:18" ht="16.5" thickBot="1" x14ac:dyDescent="0.3">
      <c r="A12" s="157" t="s">
        <v>12</v>
      </c>
      <c r="B12" s="158"/>
      <c r="C12" s="159"/>
      <c r="D12" s="14">
        <f>D6+D7+D8+D9+D10+D11</f>
        <v>2109498</v>
      </c>
      <c r="E12" s="15"/>
      <c r="F12" s="33"/>
      <c r="H12" s="157" t="s">
        <v>12</v>
      </c>
      <c r="I12" s="158"/>
      <c r="J12" s="159"/>
      <c r="K12" s="14">
        <f>SUM(K6:K11)</f>
        <v>4441476</v>
      </c>
      <c r="L12" s="15"/>
      <c r="N12" s="157" t="s">
        <v>12</v>
      </c>
      <c r="O12" s="158"/>
      <c r="P12" s="159"/>
      <c r="Q12" s="14">
        <f>SUM(Q6:Q11)</f>
        <v>4707520</v>
      </c>
      <c r="R12" s="15"/>
    </row>
    <row r="13" spans="1:18" ht="18.75" x14ac:dyDescent="0.3">
      <c r="A13" s="160" t="s">
        <v>11</v>
      </c>
      <c r="B13" s="161"/>
      <c r="C13" s="162"/>
      <c r="D13" s="7"/>
      <c r="E13" s="8"/>
      <c r="F13" s="33"/>
      <c r="H13" s="160" t="s">
        <v>11</v>
      </c>
      <c r="I13" s="161"/>
      <c r="J13" s="162"/>
      <c r="K13" s="7"/>
      <c r="L13" s="8"/>
      <c r="N13" s="160" t="s">
        <v>11</v>
      </c>
      <c r="O13" s="161"/>
      <c r="P13" s="162"/>
      <c r="Q13" s="7"/>
      <c r="R13" s="8"/>
    </row>
    <row r="14" spans="1:18" ht="15.75" x14ac:dyDescent="0.25">
      <c r="A14" s="163" t="s">
        <v>1</v>
      </c>
      <c r="B14" s="164"/>
      <c r="C14" s="165"/>
      <c r="D14" s="3"/>
      <c r="E14" s="4"/>
      <c r="F14" s="33"/>
      <c r="H14" s="163" t="s">
        <v>1</v>
      </c>
      <c r="I14" s="164"/>
      <c r="J14" s="165"/>
      <c r="K14" s="3"/>
      <c r="L14" s="4"/>
      <c r="N14" s="163" t="s">
        <v>1</v>
      </c>
      <c r="O14" s="164"/>
      <c r="P14" s="165"/>
      <c r="Q14" s="3"/>
      <c r="R14" s="4"/>
    </row>
    <row r="15" spans="1:18" ht="15.75" x14ac:dyDescent="0.25">
      <c r="A15" s="1" t="s">
        <v>3</v>
      </c>
      <c r="B15" s="2"/>
      <c r="C15" s="2"/>
      <c r="D15" s="3"/>
      <c r="E15" s="4"/>
      <c r="F15" s="33"/>
      <c r="H15" s="1" t="s">
        <v>3</v>
      </c>
      <c r="I15" s="2"/>
      <c r="J15" s="2"/>
      <c r="K15" s="3"/>
      <c r="L15" s="11">
        <v>2721191</v>
      </c>
      <c r="N15" s="1" t="s">
        <v>3</v>
      </c>
      <c r="O15" s="2"/>
      <c r="P15" s="2"/>
      <c r="Q15" s="3"/>
      <c r="R15" s="11">
        <v>1603338</v>
      </c>
    </row>
    <row r="16" spans="1:18" ht="15.75" x14ac:dyDescent="0.25">
      <c r="A16" s="151" t="s">
        <v>6</v>
      </c>
      <c r="B16" s="152"/>
      <c r="C16" s="153"/>
      <c r="D16" s="3"/>
      <c r="E16" s="4"/>
      <c r="F16" s="33"/>
      <c r="H16" s="151" t="s">
        <v>6</v>
      </c>
      <c r="I16" s="152"/>
      <c r="J16" s="153"/>
      <c r="K16" s="3"/>
      <c r="L16" s="11">
        <v>152737</v>
      </c>
      <c r="N16" s="151" t="s">
        <v>6</v>
      </c>
      <c r="O16" s="152"/>
      <c r="P16" s="153"/>
      <c r="Q16" s="3"/>
      <c r="R16" s="11">
        <v>101825</v>
      </c>
    </row>
    <row r="17" spans="1:18" ht="15.75" x14ac:dyDescent="0.25">
      <c r="A17" s="1" t="s">
        <v>8</v>
      </c>
      <c r="B17" s="2"/>
      <c r="C17" s="2"/>
      <c r="D17" s="3"/>
      <c r="E17" s="11"/>
      <c r="F17" s="34"/>
      <c r="H17" s="1" t="s">
        <v>8</v>
      </c>
      <c r="I17" s="2"/>
      <c r="J17" s="2"/>
      <c r="K17" s="3"/>
      <c r="L17" s="11">
        <v>115420</v>
      </c>
      <c r="N17" s="1" t="s">
        <v>8</v>
      </c>
      <c r="O17" s="2"/>
      <c r="P17" s="2"/>
      <c r="Q17" s="3"/>
      <c r="R17" s="11">
        <v>132711</v>
      </c>
    </row>
    <row r="18" spans="1:18" ht="15.75" x14ac:dyDescent="0.25">
      <c r="A18" s="151" t="s">
        <v>7</v>
      </c>
      <c r="B18" s="152"/>
      <c r="C18" s="153"/>
      <c r="D18" s="3"/>
      <c r="E18" s="11">
        <v>319500</v>
      </c>
      <c r="F18" s="34"/>
      <c r="H18" s="151" t="s">
        <v>7</v>
      </c>
      <c r="I18" s="152"/>
      <c r="J18" s="153"/>
      <c r="K18" s="3"/>
      <c r="L18" s="11">
        <v>4341150</v>
      </c>
      <c r="N18" s="151" t="s">
        <v>7</v>
      </c>
      <c r="O18" s="152"/>
      <c r="P18" s="153"/>
      <c r="Q18" s="3"/>
      <c r="R18" s="11">
        <v>1510100</v>
      </c>
    </row>
    <row r="19" spans="1:18" ht="16.5" thickBot="1" x14ac:dyDescent="0.3">
      <c r="A19" s="154" t="s">
        <v>9</v>
      </c>
      <c r="B19" s="155"/>
      <c r="C19" s="156"/>
      <c r="D19" s="5"/>
      <c r="E19" s="16"/>
      <c r="F19" s="34"/>
      <c r="H19" s="154" t="s">
        <v>15</v>
      </c>
      <c r="I19" s="155"/>
      <c r="J19" s="156"/>
      <c r="K19" s="5"/>
      <c r="L19" s="16">
        <v>24200</v>
      </c>
      <c r="N19" s="154" t="s">
        <v>15</v>
      </c>
      <c r="O19" s="155"/>
      <c r="P19" s="156"/>
      <c r="Q19" s="5"/>
      <c r="R19" s="16">
        <v>21300</v>
      </c>
    </row>
    <row r="20" spans="1:18" ht="16.5" thickBot="1" x14ac:dyDescent="0.3">
      <c r="A20" s="157" t="s">
        <v>12</v>
      </c>
      <c r="B20" s="158"/>
      <c r="C20" s="159"/>
      <c r="D20" s="18"/>
      <c r="E20" s="19">
        <f>SUM(E15:E19)</f>
        <v>319500</v>
      </c>
      <c r="F20" s="35"/>
      <c r="H20" s="157" t="s">
        <v>12</v>
      </c>
      <c r="I20" s="158"/>
      <c r="J20" s="159"/>
      <c r="K20" s="21"/>
      <c r="L20" s="19">
        <f>SUM(L15:L19)</f>
        <v>7354698</v>
      </c>
      <c r="N20" s="157" t="s">
        <v>12</v>
      </c>
      <c r="O20" s="158"/>
      <c r="P20" s="159"/>
      <c r="Q20" s="21"/>
      <c r="R20" s="19">
        <f>SUM(R15:R19)</f>
        <v>3369274</v>
      </c>
    </row>
    <row r="21" spans="1:18" ht="16.5" thickBot="1" x14ac:dyDescent="0.3">
      <c r="A21" s="26" t="s">
        <v>13</v>
      </c>
      <c r="B21" s="27"/>
      <c r="C21" s="27"/>
      <c r="D21" s="20">
        <f>D3+D12-E20</f>
        <v>11922398</v>
      </c>
      <c r="E21" s="17"/>
      <c r="H21" s="26" t="s">
        <v>13</v>
      </c>
      <c r="I21" s="27"/>
      <c r="J21" s="27"/>
      <c r="K21" s="20">
        <f>K3+K12-L20</f>
        <v>9009176</v>
      </c>
      <c r="L21" s="17"/>
      <c r="N21" s="26" t="s">
        <v>13</v>
      </c>
      <c r="O21" s="27"/>
      <c r="P21" s="27"/>
      <c r="Q21" s="20">
        <f>Q3+Q12-R20</f>
        <v>10347422</v>
      </c>
      <c r="R21" s="30"/>
    </row>
    <row r="23" spans="1:18" x14ac:dyDescent="0.25">
      <c r="A23" t="s">
        <v>24</v>
      </c>
      <c r="C23" t="s">
        <v>25</v>
      </c>
      <c r="H23" t="s">
        <v>26</v>
      </c>
      <c r="J23" t="s">
        <v>25</v>
      </c>
      <c r="N23" t="s">
        <v>27</v>
      </c>
      <c r="Q23" t="s">
        <v>25</v>
      </c>
    </row>
    <row r="32" spans="1:18" ht="15.75" thickBot="1" x14ac:dyDescent="0.3">
      <c r="A32" s="166" t="s">
        <v>23</v>
      </c>
      <c r="B32" s="166"/>
      <c r="C32" s="166"/>
      <c r="D32" s="167"/>
      <c r="E32" s="166"/>
      <c r="F32" s="28"/>
      <c r="H32" s="167"/>
      <c r="I32" s="167"/>
      <c r="J32" s="167"/>
      <c r="K32" s="167"/>
      <c r="L32" s="167"/>
    </row>
    <row r="33" spans="1:18" ht="19.5" thickBot="1" x14ac:dyDescent="0.35">
      <c r="A33" s="22" t="s">
        <v>18</v>
      </c>
      <c r="B33" s="23"/>
      <c r="C33" s="24"/>
      <c r="D33" s="31"/>
      <c r="E33" s="29"/>
      <c r="F33" s="33"/>
      <c r="H33" s="53"/>
      <c r="I33" s="54"/>
      <c r="J33" s="55"/>
      <c r="K33" s="56"/>
      <c r="L33" s="33"/>
      <c r="N33" s="166" t="s">
        <v>28</v>
      </c>
      <c r="O33" s="166"/>
      <c r="P33" s="166"/>
      <c r="Q33" s="167"/>
      <c r="R33" s="166"/>
    </row>
    <row r="34" spans="1:18" ht="19.5" thickBot="1" x14ac:dyDescent="0.35">
      <c r="A34" s="160" t="s">
        <v>10</v>
      </c>
      <c r="B34" s="161"/>
      <c r="C34" s="162"/>
      <c r="D34" s="7"/>
      <c r="E34" s="8"/>
      <c r="F34" s="33"/>
      <c r="H34" s="57"/>
      <c r="I34" s="57"/>
      <c r="J34" s="57"/>
      <c r="K34" s="33"/>
      <c r="L34" s="33"/>
      <c r="N34" s="22" t="s">
        <v>18</v>
      </c>
      <c r="O34" s="23"/>
      <c r="P34" s="24"/>
      <c r="Q34" s="31">
        <v>10347422</v>
      </c>
      <c r="R34" s="29"/>
    </row>
    <row r="35" spans="1:18" ht="18.75" x14ac:dyDescent="0.3">
      <c r="A35" s="163" t="s">
        <v>1</v>
      </c>
      <c r="B35" s="164"/>
      <c r="C35" s="165"/>
      <c r="D35" s="3"/>
      <c r="E35" s="4"/>
      <c r="F35" s="33"/>
      <c r="H35" s="58"/>
      <c r="I35" s="58"/>
      <c r="J35" s="58"/>
      <c r="K35" s="33"/>
      <c r="L35" s="33"/>
      <c r="N35" s="160" t="s">
        <v>10</v>
      </c>
      <c r="O35" s="161"/>
      <c r="P35" s="162"/>
      <c r="Q35" s="7"/>
      <c r="R35" s="8"/>
    </row>
    <row r="36" spans="1:18" ht="15.75" x14ac:dyDescent="0.25">
      <c r="A36" s="151" t="s">
        <v>2</v>
      </c>
      <c r="B36" s="152"/>
      <c r="C36" s="153"/>
      <c r="D36" s="10">
        <v>15422400</v>
      </c>
      <c r="E36" s="4"/>
      <c r="F36" s="33"/>
      <c r="H36" s="59"/>
      <c r="I36" s="59"/>
      <c r="J36" s="59"/>
      <c r="K36" s="34"/>
      <c r="L36" s="33"/>
      <c r="N36" s="163" t="s">
        <v>1</v>
      </c>
      <c r="O36" s="164"/>
      <c r="P36" s="165"/>
      <c r="Q36" s="3"/>
      <c r="R36" s="4"/>
    </row>
    <row r="37" spans="1:18" ht="15.75" x14ac:dyDescent="0.25">
      <c r="A37" s="1" t="s">
        <v>3</v>
      </c>
      <c r="B37" s="2"/>
      <c r="C37" s="2"/>
      <c r="D37" s="10">
        <v>3527294</v>
      </c>
      <c r="E37" s="4"/>
      <c r="F37" s="33"/>
      <c r="H37" s="59"/>
      <c r="I37" s="59"/>
      <c r="J37" s="59"/>
      <c r="K37" s="34"/>
      <c r="L37" s="33"/>
      <c r="N37" s="151" t="s">
        <v>2</v>
      </c>
      <c r="O37" s="152"/>
      <c r="P37" s="153"/>
      <c r="Q37" s="10">
        <v>2390000</v>
      </c>
      <c r="R37" s="4"/>
    </row>
    <row r="38" spans="1:18" ht="15.75" x14ac:dyDescent="0.25">
      <c r="A38" s="151" t="s">
        <v>4</v>
      </c>
      <c r="B38" s="152"/>
      <c r="C38" s="153"/>
      <c r="D38" s="10">
        <v>134000</v>
      </c>
      <c r="E38" s="4"/>
      <c r="F38" s="33"/>
      <c r="H38" s="59"/>
      <c r="I38" s="59"/>
      <c r="J38" s="59"/>
      <c r="K38" s="34"/>
      <c r="L38" s="33"/>
      <c r="N38" s="1" t="s">
        <v>3</v>
      </c>
      <c r="O38" s="2"/>
      <c r="P38" s="2"/>
      <c r="Q38" s="10">
        <v>255300</v>
      </c>
      <c r="R38" s="4"/>
    </row>
    <row r="39" spans="1:18" ht="15.75" x14ac:dyDescent="0.25">
      <c r="A39" s="1" t="s">
        <v>5</v>
      </c>
      <c r="B39" s="2"/>
      <c r="C39" s="2"/>
      <c r="D39" s="10">
        <v>2193000</v>
      </c>
      <c r="E39" s="4"/>
      <c r="F39" s="33"/>
      <c r="H39" s="59"/>
      <c r="I39" s="59"/>
      <c r="J39" s="59"/>
      <c r="K39" s="34"/>
      <c r="L39" s="33"/>
      <c r="N39" s="151" t="s">
        <v>4</v>
      </c>
      <c r="O39" s="152"/>
      <c r="P39" s="153"/>
      <c r="Q39" s="10"/>
      <c r="R39" s="4"/>
    </row>
    <row r="40" spans="1:18" ht="15.75" x14ac:dyDescent="0.25">
      <c r="A40" s="151" t="s">
        <v>14</v>
      </c>
      <c r="B40" s="152"/>
      <c r="C40" s="153"/>
      <c r="D40" s="10">
        <v>110000</v>
      </c>
      <c r="E40" s="4"/>
      <c r="F40" s="33"/>
      <c r="H40" s="59"/>
      <c r="I40" s="59"/>
      <c r="J40" s="59"/>
      <c r="K40" s="34"/>
      <c r="L40" s="33"/>
      <c r="N40" s="1" t="s">
        <v>5</v>
      </c>
      <c r="O40" s="2"/>
      <c r="P40" s="2"/>
      <c r="Q40" s="10">
        <v>1000000</v>
      </c>
      <c r="R40" s="4"/>
    </row>
    <row r="41" spans="1:18" ht="16.5" thickBot="1" x14ac:dyDescent="0.3">
      <c r="A41" s="154" t="s">
        <v>15</v>
      </c>
      <c r="B41" s="155"/>
      <c r="C41" s="156"/>
      <c r="D41" s="13">
        <v>4200</v>
      </c>
      <c r="E41" s="6"/>
      <c r="F41" s="33"/>
      <c r="H41" s="59"/>
      <c r="I41" s="59"/>
      <c r="J41" s="59"/>
      <c r="K41" s="34"/>
      <c r="L41" s="33"/>
      <c r="N41" s="151" t="s">
        <v>14</v>
      </c>
      <c r="O41" s="152"/>
      <c r="P41" s="153"/>
      <c r="Q41" s="10">
        <v>7000</v>
      </c>
      <c r="R41" s="4"/>
    </row>
    <row r="42" spans="1:18" ht="16.5" thickBot="1" x14ac:dyDescent="0.3">
      <c r="A42" s="157" t="s">
        <v>12</v>
      </c>
      <c r="B42" s="158"/>
      <c r="C42" s="159"/>
      <c r="D42" s="14">
        <f>SUM(D36:D41)</f>
        <v>21390894</v>
      </c>
      <c r="E42" s="15"/>
      <c r="F42" s="33"/>
      <c r="H42" s="60"/>
      <c r="I42" s="60"/>
      <c r="J42" s="60"/>
      <c r="K42" s="35"/>
      <c r="L42" s="33"/>
      <c r="N42" s="154" t="s">
        <v>15</v>
      </c>
      <c r="O42" s="155"/>
      <c r="P42" s="156"/>
      <c r="Q42" s="13">
        <v>2309</v>
      </c>
      <c r="R42" s="6"/>
    </row>
    <row r="43" spans="1:18" ht="19.5" thickBot="1" x14ac:dyDescent="0.35">
      <c r="A43" s="160" t="s">
        <v>11</v>
      </c>
      <c r="B43" s="161"/>
      <c r="C43" s="162"/>
      <c r="D43" s="7"/>
      <c r="E43" s="8"/>
      <c r="F43" s="33"/>
      <c r="H43" s="57"/>
      <c r="I43" s="57"/>
      <c r="J43" s="57"/>
      <c r="K43" s="33"/>
      <c r="L43" s="33"/>
      <c r="N43" s="157" t="s">
        <v>12</v>
      </c>
      <c r="O43" s="158"/>
      <c r="P43" s="159"/>
      <c r="Q43" s="14">
        <f>SUM(Q37:Q42)</f>
        <v>3654609</v>
      </c>
      <c r="R43" s="15"/>
    </row>
    <row r="44" spans="1:18" ht="18.75" x14ac:dyDescent="0.3">
      <c r="A44" s="163" t="s">
        <v>1</v>
      </c>
      <c r="B44" s="164"/>
      <c r="C44" s="165"/>
      <c r="D44" s="3"/>
      <c r="E44" s="4"/>
      <c r="F44" s="33"/>
      <c r="H44" s="59"/>
      <c r="I44" s="59"/>
      <c r="J44" s="59"/>
      <c r="K44" s="33"/>
      <c r="L44" s="34"/>
      <c r="N44" s="160" t="s">
        <v>11</v>
      </c>
      <c r="O44" s="161"/>
      <c r="P44" s="162"/>
      <c r="Q44" s="7"/>
      <c r="R44" s="8"/>
    </row>
    <row r="45" spans="1:18" ht="15.75" x14ac:dyDescent="0.25">
      <c r="A45" s="1" t="s">
        <v>3</v>
      </c>
      <c r="B45" s="2"/>
      <c r="C45" s="2"/>
      <c r="D45" s="3"/>
      <c r="E45" s="11">
        <v>4324529</v>
      </c>
      <c r="F45" s="34"/>
      <c r="H45" s="59"/>
      <c r="I45" s="59"/>
      <c r="J45" s="59"/>
      <c r="K45" s="33"/>
      <c r="L45" s="34"/>
      <c r="N45" s="163" t="s">
        <v>1</v>
      </c>
      <c r="O45" s="164"/>
      <c r="P45" s="165"/>
      <c r="Q45" s="3"/>
      <c r="R45" s="4"/>
    </row>
    <row r="46" spans="1:18" ht="15.75" x14ac:dyDescent="0.25">
      <c r="A46" s="151" t="s">
        <v>6</v>
      </c>
      <c r="B46" s="152"/>
      <c r="C46" s="153"/>
      <c r="D46" s="3"/>
      <c r="E46" s="11">
        <v>254562</v>
      </c>
      <c r="F46" s="34"/>
      <c r="H46" s="59"/>
      <c r="I46" s="59"/>
      <c r="J46" s="59"/>
      <c r="K46" s="33"/>
      <c r="L46" s="34"/>
      <c r="N46" s="1" t="s">
        <v>3</v>
      </c>
      <c r="O46" s="2"/>
      <c r="P46" s="2"/>
      <c r="Q46" s="3"/>
      <c r="R46" s="11">
        <v>2059628</v>
      </c>
    </row>
    <row r="47" spans="1:18" ht="15.75" x14ac:dyDescent="0.25">
      <c r="A47" s="1" t="s">
        <v>8</v>
      </c>
      <c r="B47" s="2"/>
      <c r="C47" s="2"/>
      <c r="D47" s="3"/>
      <c r="E47" s="11">
        <v>248131</v>
      </c>
      <c r="F47" s="34"/>
      <c r="H47" s="59"/>
      <c r="I47" s="59"/>
      <c r="J47" s="59"/>
      <c r="K47" s="33"/>
      <c r="L47" s="34"/>
      <c r="N47" s="151" t="s">
        <v>6</v>
      </c>
      <c r="O47" s="152"/>
      <c r="P47" s="153"/>
      <c r="Q47" s="3"/>
      <c r="R47" s="11"/>
    </row>
    <row r="48" spans="1:18" ht="15.75" x14ac:dyDescent="0.25">
      <c r="A48" s="151" t="s">
        <v>7</v>
      </c>
      <c r="B48" s="152"/>
      <c r="C48" s="153"/>
      <c r="D48" s="3"/>
      <c r="E48" s="11">
        <v>6170750</v>
      </c>
      <c r="F48" s="34"/>
      <c r="H48" s="59"/>
      <c r="I48" s="59"/>
      <c r="J48" s="59"/>
      <c r="K48" s="33"/>
      <c r="L48" s="34"/>
      <c r="N48" s="1" t="s">
        <v>8</v>
      </c>
      <c r="O48" s="2"/>
      <c r="P48" s="2"/>
      <c r="Q48" s="3"/>
      <c r="R48" s="11">
        <v>188217</v>
      </c>
    </row>
    <row r="49" spans="1:18" ht="16.5" thickBot="1" x14ac:dyDescent="0.3">
      <c r="A49" s="154" t="s">
        <v>15</v>
      </c>
      <c r="B49" s="155"/>
      <c r="C49" s="156"/>
      <c r="D49" s="5"/>
      <c r="E49" s="16">
        <v>45500</v>
      </c>
      <c r="F49" s="34"/>
      <c r="H49" s="59"/>
      <c r="I49" s="59"/>
      <c r="J49" s="59"/>
      <c r="K49" s="33"/>
      <c r="L49" s="34"/>
      <c r="N49" s="151" t="s">
        <v>7</v>
      </c>
      <c r="O49" s="152"/>
      <c r="P49" s="153"/>
      <c r="Q49" s="3"/>
      <c r="R49" s="11">
        <v>861300</v>
      </c>
    </row>
    <row r="50" spans="1:18" ht="16.5" thickBot="1" x14ac:dyDescent="0.3">
      <c r="A50" s="157" t="s">
        <v>12</v>
      </c>
      <c r="B50" s="158"/>
      <c r="C50" s="159"/>
      <c r="D50" s="21"/>
      <c r="E50" s="19">
        <f>SUM(E45:E49)</f>
        <v>11043472</v>
      </c>
      <c r="F50" s="35"/>
      <c r="H50" s="60"/>
      <c r="I50" s="60"/>
      <c r="J50" s="60"/>
      <c r="K50" s="58"/>
      <c r="L50" s="35"/>
      <c r="N50" s="154" t="s">
        <v>15</v>
      </c>
      <c r="O50" s="155"/>
      <c r="P50" s="156"/>
      <c r="Q50" s="5"/>
      <c r="R50" s="16">
        <v>12100</v>
      </c>
    </row>
    <row r="51" spans="1:18" ht="16.5" thickBot="1" x14ac:dyDescent="0.3">
      <c r="A51" s="26" t="s">
        <v>13</v>
      </c>
      <c r="B51" s="27"/>
      <c r="C51" s="27"/>
      <c r="D51" s="20">
        <f>D33+D42-E50</f>
        <v>10347422</v>
      </c>
      <c r="E51" s="30"/>
      <c r="F51" s="33"/>
      <c r="H51" s="61"/>
      <c r="I51" s="61"/>
      <c r="J51" s="61"/>
      <c r="K51" s="35"/>
      <c r="L51" s="33"/>
      <c r="N51" s="157" t="s">
        <v>12</v>
      </c>
      <c r="O51" s="158"/>
      <c r="P51" s="159"/>
      <c r="Q51" s="21"/>
      <c r="R51" s="19">
        <f>SUM(R46:R50)</f>
        <v>3121245</v>
      </c>
    </row>
    <row r="52" spans="1:18" ht="16.5" thickBot="1" x14ac:dyDescent="0.3">
      <c r="N52" s="26" t="s">
        <v>13</v>
      </c>
      <c r="O52" s="27"/>
      <c r="P52" s="27"/>
      <c r="Q52" s="20">
        <f>Q34+Q43-R51</f>
        <v>10880786</v>
      </c>
      <c r="R52" s="30"/>
    </row>
    <row r="53" spans="1:18" x14ac:dyDescent="0.25">
      <c r="A53" t="s">
        <v>27</v>
      </c>
      <c r="D53" t="s">
        <v>25</v>
      </c>
    </row>
    <row r="54" spans="1:18" x14ac:dyDescent="0.25">
      <c r="N54" t="s">
        <v>27</v>
      </c>
      <c r="Q54" t="s">
        <v>25</v>
      </c>
    </row>
  </sheetData>
  <mergeCells count="71">
    <mergeCell ref="A34:C34"/>
    <mergeCell ref="A35:C35"/>
    <mergeCell ref="A36:C36"/>
    <mergeCell ref="A38:C38"/>
    <mergeCell ref="A40:C40"/>
    <mergeCell ref="A48:C48"/>
    <mergeCell ref="A49:C49"/>
    <mergeCell ref="A50:C50"/>
    <mergeCell ref="A41:C41"/>
    <mergeCell ref="A42:C42"/>
    <mergeCell ref="A43:C43"/>
    <mergeCell ref="A44:C44"/>
    <mergeCell ref="A46:C46"/>
    <mergeCell ref="A32:E32"/>
    <mergeCell ref="A20:C20"/>
    <mergeCell ref="H20:J20"/>
    <mergeCell ref="H32:L32"/>
    <mergeCell ref="A11:C11"/>
    <mergeCell ref="A14:C14"/>
    <mergeCell ref="A16:C16"/>
    <mergeCell ref="A18:C18"/>
    <mergeCell ref="A19:C19"/>
    <mergeCell ref="H14:J14"/>
    <mergeCell ref="H16:J16"/>
    <mergeCell ref="H18:J18"/>
    <mergeCell ref="H19:J19"/>
    <mergeCell ref="A10:C10"/>
    <mergeCell ref="H10:J10"/>
    <mergeCell ref="H11:J11"/>
    <mergeCell ref="A13:C13"/>
    <mergeCell ref="H12:J12"/>
    <mergeCell ref="H13:J13"/>
    <mergeCell ref="A12:C12"/>
    <mergeCell ref="A2:E2"/>
    <mergeCell ref="A4:C4"/>
    <mergeCell ref="A5:C5"/>
    <mergeCell ref="A6:C6"/>
    <mergeCell ref="H8:J8"/>
    <mergeCell ref="A8:C8"/>
    <mergeCell ref="H5:J5"/>
    <mergeCell ref="H4:J4"/>
    <mergeCell ref="H2:L2"/>
    <mergeCell ref="H6:J6"/>
    <mergeCell ref="N2:R2"/>
    <mergeCell ref="N4:P4"/>
    <mergeCell ref="N5:P5"/>
    <mergeCell ref="N6:P6"/>
    <mergeCell ref="N8:P8"/>
    <mergeCell ref="N10:P10"/>
    <mergeCell ref="N11:P11"/>
    <mergeCell ref="N12:P12"/>
    <mergeCell ref="N20:P20"/>
    <mergeCell ref="N13:P13"/>
    <mergeCell ref="N14:P14"/>
    <mergeCell ref="N16:P16"/>
    <mergeCell ref="N18:P18"/>
    <mergeCell ref="N19:P19"/>
    <mergeCell ref="N33:R33"/>
    <mergeCell ref="N35:P35"/>
    <mergeCell ref="N36:P36"/>
    <mergeCell ref="N37:P37"/>
    <mergeCell ref="N39:P39"/>
    <mergeCell ref="N47:P47"/>
    <mergeCell ref="N49:P49"/>
    <mergeCell ref="N50:P50"/>
    <mergeCell ref="N51:P51"/>
    <mergeCell ref="N41:P41"/>
    <mergeCell ref="N42:P42"/>
    <mergeCell ref="N43:P43"/>
    <mergeCell ref="N44:P44"/>
    <mergeCell ref="N45:P45"/>
  </mergeCells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9"/>
  <sheetViews>
    <sheetView topLeftCell="Z1" workbookViewId="0">
      <selection activeCell="AF33" sqref="AF33"/>
    </sheetView>
  </sheetViews>
  <sheetFormatPr defaultRowHeight="15" x14ac:dyDescent="0.25"/>
  <cols>
    <col min="4" max="4" width="12.7109375" bestFit="1" customWidth="1"/>
    <col min="5" max="5" width="11.5703125" customWidth="1"/>
    <col min="10" max="10" width="12.7109375" bestFit="1" customWidth="1"/>
    <col min="11" max="12" width="11.28515625" bestFit="1" customWidth="1"/>
    <col min="16" max="16" width="11.28515625" bestFit="1" customWidth="1"/>
    <col min="17" max="17" width="11.85546875" customWidth="1"/>
    <col min="18" max="18" width="12.85546875" customWidth="1"/>
    <col min="19" max="19" width="18" customWidth="1"/>
    <col min="22" max="22" width="13.85546875" customWidth="1"/>
    <col min="23" max="23" width="13.28515625" customWidth="1"/>
    <col min="24" max="24" width="11.42578125" customWidth="1"/>
    <col min="28" max="28" width="11.5703125" customWidth="1"/>
    <col min="29" max="29" width="13.140625" customWidth="1"/>
    <col min="30" max="30" width="11" customWidth="1"/>
    <col min="34" max="34" width="11.28515625" customWidth="1"/>
    <col min="35" max="35" width="11.7109375" customWidth="1"/>
    <col min="38" max="38" width="10.42578125" customWidth="1"/>
    <col min="39" max="39" width="10.7109375" customWidth="1"/>
    <col min="40" max="41" width="11.28515625" customWidth="1"/>
  </cols>
  <sheetData>
    <row r="1" spans="1:41" ht="15.75" thickBot="1" x14ac:dyDescent="0.3">
      <c r="A1" s="166" t="s">
        <v>20</v>
      </c>
      <c r="B1" s="166"/>
      <c r="C1" s="166"/>
      <c r="D1" s="167"/>
      <c r="E1" s="166"/>
      <c r="G1" s="166" t="s">
        <v>21</v>
      </c>
      <c r="H1" s="166"/>
      <c r="I1" s="166"/>
      <c r="J1" s="167"/>
      <c r="K1" s="166"/>
      <c r="M1" s="166" t="s">
        <v>22</v>
      </c>
      <c r="N1" s="166"/>
      <c r="O1" s="166"/>
      <c r="P1" s="167"/>
      <c r="Q1" s="166"/>
      <c r="S1" s="166" t="s">
        <v>29</v>
      </c>
      <c r="T1" s="166"/>
      <c r="U1" s="166"/>
      <c r="V1" s="167"/>
      <c r="W1" s="166"/>
      <c r="Y1" s="166" t="s">
        <v>30</v>
      </c>
      <c r="Z1" s="166"/>
      <c r="AA1" s="166"/>
      <c r="AB1" s="167"/>
      <c r="AC1" s="166"/>
      <c r="AE1" s="166" t="s">
        <v>34</v>
      </c>
      <c r="AF1" s="166"/>
      <c r="AG1" s="166"/>
      <c r="AH1" s="167"/>
      <c r="AI1" s="166"/>
      <c r="AK1" s="166" t="s">
        <v>36</v>
      </c>
      <c r="AL1" s="166"/>
      <c r="AM1" s="166"/>
      <c r="AN1" s="167"/>
      <c r="AO1" s="166"/>
    </row>
    <row r="2" spans="1:41" ht="19.5" thickBot="1" x14ac:dyDescent="0.35">
      <c r="A2" s="22" t="s">
        <v>18</v>
      </c>
      <c r="B2" s="23"/>
      <c r="C2" s="24"/>
      <c r="D2" s="31">
        <v>10347422</v>
      </c>
      <c r="E2" s="9"/>
      <c r="G2" s="22" t="s">
        <v>18</v>
      </c>
      <c r="H2" s="23"/>
      <c r="I2" s="24"/>
      <c r="J2" s="31">
        <v>10880986</v>
      </c>
      <c r="K2" s="9"/>
      <c r="M2" s="22" t="s">
        <v>18</v>
      </c>
      <c r="N2" s="23"/>
      <c r="O2" s="24"/>
      <c r="P2" s="31">
        <v>5075767</v>
      </c>
      <c r="Q2" s="9"/>
      <c r="S2" s="22" t="s">
        <v>18</v>
      </c>
      <c r="T2" s="23"/>
      <c r="U2" s="24"/>
      <c r="V2" s="31">
        <v>11186881</v>
      </c>
      <c r="W2" s="9"/>
      <c r="Y2" s="22" t="s">
        <v>18</v>
      </c>
      <c r="Z2" s="23"/>
      <c r="AA2" s="24"/>
      <c r="AB2" s="31">
        <v>16866590</v>
      </c>
      <c r="AC2" s="9"/>
      <c r="AE2" s="22" t="s">
        <v>18</v>
      </c>
      <c r="AF2" s="23"/>
      <c r="AG2" s="24"/>
      <c r="AH2" s="31">
        <v>21925678</v>
      </c>
      <c r="AI2" s="9"/>
      <c r="AK2" s="22" t="s">
        <v>18</v>
      </c>
      <c r="AL2" s="23"/>
      <c r="AM2" s="24"/>
      <c r="AN2" s="31">
        <v>2310.52</v>
      </c>
      <c r="AO2" s="9"/>
    </row>
    <row r="3" spans="1:41" ht="18.75" x14ac:dyDescent="0.3">
      <c r="A3" s="160" t="s">
        <v>10</v>
      </c>
      <c r="B3" s="161"/>
      <c r="C3" s="162"/>
      <c r="D3" s="7"/>
      <c r="E3" s="8"/>
      <c r="G3" s="160" t="s">
        <v>10</v>
      </c>
      <c r="H3" s="161"/>
      <c r="I3" s="162"/>
      <c r="J3" s="7"/>
      <c r="K3" s="8"/>
      <c r="M3" s="160" t="s">
        <v>10</v>
      </c>
      <c r="N3" s="161"/>
      <c r="O3" s="162"/>
      <c r="P3" s="7"/>
      <c r="Q3" s="8"/>
      <c r="S3" s="160" t="s">
        <v>10</v>
      </c>
      <c r="T3" s="161"/>
      <c r="U3" s="162"/>
      <c r="V3" s="7"/>
      <c r="W3" s="8"/>
      <c r="Y3" s="160" t="s">
        <v>10</v>
      </c>
      <c r="Z3" s="161"/>
      <c r="AA3" s="162"/>
      <c r="AB3" s="7"/>
      <c r="AC3" s="8"/>
      <c r="AE3" s="160" t="s">
        <v>10</v>
      </c>
      <c r="AF3" s="161"/>
      <c r="AG3" s="162"/>
      <c r="AH3" s="7"/>
      <c r="AI3" s="8"/>
      <c r="AK3" s="160" t="s">
        <v>10</v>
      </c>
      <c r="AL3" s="161"/>
      <c r="AM3" s="162"/>
      <c r="AN3" s="7"/>
      <c r="AO3" s="8"/>
    </row>
    <row r="4" spans="1:41" ht="15.75" x14ac:dyDescent="0.25">
      <c r="A4" s="163" t="s">
        <v>1</v>
      </c>
      <c r="B4" s="164"/>
      <c r="C4" s="165"/>
      <c r="D4" s="3"/>
      <c r="E4" s="4"/>
      <c r="G4" s="163" t="s">
        <v>1</v>
      </c>
      <c r="H4" s="164"/>
      <c r="I4" s="165"/>
      <c r="J4" s="3"/>
      <c r="K4" s="4"/>
      <c r="M4" s="163" t="s">
        <v>1</v>
      </c>
      <c r="N4" s="164"/>
      <c r="O4" s="165"/>
      <c r="P4" s="3"/>
      <c r="Q4" s="4"/>
      <c r="S4" s="163" t="s">
        <v>1</v>
      </c>
      <c r="T4" s="164"/>
      <c r="U4" s="165"/>
      <c r="V4" s="3"/>
      <c r="W4" s="4"/>
      <c r="Y4" s="163" t="s">
        <v>1</v>
      </c>
      <c r="Z4" s="164"/>
      <c r="AA4" s="165"/>
      <c r="AB4" s="3"/>
      <c r="AC4" s="4"/>
      <c r="AE4" s="163" t="s">
        <v>1</v>
      </c>
      <c r="AF4" s="164"/>
      <c r="AG4" s="165"/>
      <c r="AH4" s="3"/>
      <c r="AI4" s="4"/>
      <c r="AK4" s="163" t="s">
        <v>1</v>
      </c>
      <c r="AL4" s="164"/>
      <c r="AM4" s="165"/>
      <c r="AN4" s="3"/>
      <c r="AO4" s="4"/>
    </row>
    <row r="5" spans="1:41" ht="15.75" x14ac:dyDescent="0.25">
      <c r="A5" s="151" t="s">
        <v>2</v>
      </c>
      <c r="B5" s="152"/>
      <c r="C5" s="153"/>
      <c r="D5" s="10">
        <v>2390000</v>
      </c>
      <c r="E5" s="4"/>
      <c r="G5" s="151" t="s">
        <v>2</v>
      </c>
      <c r="H5" s="152"/>
      <c r="I5" s="153"/>
      <c r="J5" s="10">
        <v>2319400</v>
      </c>
      <c r="K5" s="4"/>
      <c r="M5" s="151" t="s">
        <v>2</v>
      </c>
      <c r="N5" s="152"/>
      <c r="O5" s="153"/>
      <c r="P5" s="10">
        <v>6245000</v>
      </c>
      <c r="Q5" s="4"/>
      <c r="S5" s="151" t="s">
        <v>2</v>
      </c>
      <c r="T5" s="152"/>
      <c r="U5" s="153"/>
      <c r="V5" s="10">
        <v>11977100</v>
      </c>
      <c r="W5" s="4"/>
      <c r="Y5" s="151" t="s">
        <v>2</v>
      </c>
      <c r="Z5" s="152"/>
      <c r="AA5" s="153"/>
      <c r="AB5" s="10">
        <v>7600000</v>
      </c>
      <c r="AC5" s="4"/>
      <c r="AE5" s="151" t="s">
        <v>2</v>
      </c>
      <c r="AF5" s="152"/>
      <c r="AG5" s="153"/>
      <c r="AH5" s="10">
        <v>11740000</v>
      </c>
      <c r="AI5" s="4"/>
      <c r="AK5" s="151" t="s">
        <v>2</v>
      </c>
      <c r="AL5" s="152"/>
      <c r="AM5" s="153"/>
      <c r="AN5" s="63">
        <v>2558.2800000000002</v>
      </c>
      <c r="AO5" s="4"/>
    </row>
    <row r="6" spans="1:41" ht="15.75" x14ac:dyDescent="0.25">
      <c r="A6" s="1" t="s">
        <v>3</v>
      </c>
      <c r="B6" s="2"/>
      <c r="C6" s="2"/>
      <c r="D6" s="10">
        <v>255300</v>
      </c>
      <c r="E6" s="4"/>
      <c r="G6" s="1" t="s">
        <v>3</v>
      </c>
      <c r="H6" s="2"/>
      <c r="I6" s="2"/>
      <c r="J6" s="10">
        <v>582100</v>
      </c>
      <c r="K6" s="4"/>
      <c r="M6" s="1" t="s">
        <v>3</v>
      </c>
      <c r="N6" s="2"/>
      <c r="O6" s="2"/>
      <c r="P6" s="10">
        <v>677390</v>
      </c>
      <c r="Q6" s="4"/>
      <c r="S6" s="1" t="s">
        <v>3</v>
      </c>
      <c r="T6" s="2"/>
      <c r="U6" s="2"/>
      <c r="V6" s="10">
        <v>1645990</v>
      </c>
      <c r="W6" s="4"/>
      <c r="Y6" s="1" t="s">
        <v>3</v>
      </c>
      <c r="Z6" s="2"/>
      <c r="AA6" s="2"/>
      <c r="AB6" s="10">
        <v>3251920</v>
      </c>
      <c r="AC6" s="4"/>
      <c r="AE6" s="1" t="s">
        <v>3</v>
      </c>
      <c r="AF6" s="2"/>
      <c r="AG6" s="2"/>
      <c r="AH6" s="10">
        <v>2332900</v>
      </c>
      <c r="AI6" s="4"/>
      <c r="AK6" s="1" t="s">
        <v>3</v>
      </c>
      <c r="AL6" s="2"/>
      <c r="AM6" s="2"/>
      <c r="AN6" s="63">
        <v>200.02</v>
      </c>
      <c r="AO6" s="4"/>
    </row>
    <row r="7" spans="1:41" ht="15.75" x14ac:dyDescent="0.25">
      <c r="A7" s="151" t="s">
        <v>4</v>
      </c>
      <c r="B7" s="152"/>
      <c r="C7" s="153"/>
      <c r="D7" s="10"/>
      <c r="E7" s="4"/>
      <c r="G7" s="151" t="s">
        <v>4</v>
      </c>
      <c r="H7" s="152"/>
      <c r="I7" s="153"/>
      <c r="J7" s="10"/>
      <c r="K7" s="4"/>
      <c r="M7" s="151" t="s">
        <v>4</v>
      </c>
      <c r="N7" s="152"/>
      <c r="O7" s="153"/>
      <c r="P7" s="10">
        <v>2000000</v>
      </c>
      <c r="Q7" s="4"/>
      <c r="S7" s="151" t="s">
        <v>4</v>
      </c>
      <c r="T7" s="152"/>
      <c r="U7" s="153"/>
      <c r="V7" s="10">
        <v>5030000</v>
      </c>
      <c r="W7" s="4"/>
      <c r="Y7" s="151" t="s">
        <v>4</v>
      </c>
      <c r="Z7" s="152"/>
      <c r="AA7" s="153"/>
      <c r="AB7" s="10">
        <v>8300000</v>
      </c>
      <c r="AC7" s="4"/>
      <c r="AE7" s="151" t="s">
        <v>4</v>
      </c>
      <c r="AF7" s="152"/>
      <c r="AG7" s="153"/>
      <c r="AH7" s="10">
        <v>1960000</v>
      </c>
      <c r="AI7" s="4"/>
      <c r="AK7" s="151" t="s">
        <v>4</v>
      </c>
      <c r="AL7" s="152"/>
      <c r="AM7" s="153"/>
      <c r="AN7" s="63"/>
      <c r="AO7" s="4"/>
    </row>
    <row r="8" spans="1:41" ht="15.75" x14ac:dyDescent="0.25">
      <c r="A8" s="1" t="s">
        <v>5</v>
      </c>
      <c r="B8" s="2"/>
      <c r="C8" s="2"/>
      <c r="D8" s="10">
        <v>1000000</v>
      </c>
      <c r="E8" s="4"/>
      <c r="G8" s="1" t="s">
        <v>5</v>
      </c>
      <c r="H8" s="2"/>
      <c r="I8" s="2"/>
      <c r="J8" s="10">
        <v>1000000</v>
      </c>
      <c r="K8" s="4"/>
      <c r="M8" s="1" t="s">
        <v>5</v>
      </c>
      <c r="N8" s="2"/>
      <c r="O8" s="2"/>
      <c r="P8" s="10">
        <v>1000000</v>
      </c>
      <c r="Q8" s="4"/>
      <c r="S8" s="1" t="s">
        <v>5</v>
      </c>
      <c r="T8" s="2"/>
      <c r="U8" s="2"/>
      <c r="V8" s="10">
        <v>1000000</v>
      </c>
      <c r="W8" s="4"/>
      <c r="Y8" s="1" t="s">
        <v>5</v>
      </c>
      <c r="Z8" s="2"/>
      <c r="AA8" s="2"/>
      <c r="AB8" s="10"/>
      <c r="AC8" s="4"/>
      <c r="AE8" s="1" t="s">
        <v>5</v>
      </c>
      <c r="AF8" s="2"/>
      <c r="AG8" s="2"/>
      <c r="AH8" s="10">
        <v>1050000</v>
      </c>
      <c r="AI8" s="4"/>
      <c r="AK8" s="151" t="s">
        <v>38</v>
      </c>
      <c r="AL8" s="152"/>
      <c r="AM8" s="153"/>
      <c r="AN8" s="63">
        <v>714</v>
      </c>
      <c r="AO8" s="4"/>
    </row>
    <row r="9" spans="1:41" ht="15.75" x14ac:dyDescent="0.25">
      <c r="A9" s="151" t="s">
        <v>14</v>
      </c>
      <c r="B9" s="152"/>
      <c r="C9" s="153"/>
      <c r="D9" s="10">
        <v>7000</v>
      </c>
      <c r="E9" s="4"/>
      <c r="G9" s="151" t="s">
        <v>14</v>
      </c>
      <c r="H9" s="152"/>
      <c r="I9" s="153"/>
      <c r="J9" s="10">
        <v>7000</v>
      </c>
      <c r="K9" s="4"/>
      <c r="M9" s="151" t="s">
        <v>14</v>
      </c>
      <c r="N9" s="152"/>
      <c r="O9" s="153"/>
      <c r="P9" s="10">
        <v>7000</v>
      </c>
      <c r="Q9" s="4"/>
      <c r="S9" s="151" t="s">
        <v>14</v>
      </c>
      <c r="T9" s="152"/>
      <c r="U9" s="153"/>
      <c r="V9" s="10">
        <v>161000</v>
      </c>
      <c r="W9" s="4"/>
      <c r="Y9" s="151" t="s">
        <v>14</v>
      </c>
      <c r="Z9" s="152"/>
      <c r="AA9" s="153"/>
      <c r="AB9" s="10">
        <v>154000</v>
      </c>
      <c r="AC9" s="11"/>
      <c r="AE9" s="151" t="s">
        <v>14</v>
      </c>
      <c r="AF9" s="152"/>
      <c r="AG9" s="153"/>
      <c r="AH9" s="10">
        <v>70000</v>
      </c>
      <c r="AI9" s="11"/>
      <c r="AK9" s="151" t="s">
        <v>14</v>
      </c>
      <c r="AL9" s="152"/>
      <c r="AM9" s="153"/>
      <c r="AN9" s="63">
        <v>2.8</v>
      </c>
      <c r="AO9" s="11"/>
    </row>
    <row r="10" spans="1:41" ht="16.5" thickBot="1" x14ac:dyDescent="0.3">
      <c r="A10" s="154" t="s">
        <v>15</v>
      </c>
      <c r="B10" s="155"/>
      <c r="C10" s="156"/>
      <c r="D10" s="13">
        <v>2309</v>
      </c>
      <c r="E10" s="6"/>
      <c r="G10" s="154" t="s">
        <v>15</v>
      </c>
      <c r="H10" s="155"/>
      <c r="I10" s="156"/>
      <c r="J10" s="13">
        <v>2118</v>
      </c>
      <c r="K10" s="6"/>
      <c r="M10" s="154" t="s">
        <v>15</v>
      </c>
      <c r="N10" s="155"/>
      <c r="O10" s="156"/>
      <c r="P10" s="13">
        <v>1926</v>
      </c>
      <c r="Q10" s="6"/>
      <c r="S10" s="154" t="s">
        <v>15</v>
      </c>
      <c r="T10" s="155"/>
      <c r="U10" s="156"/>
      <c r="V10" s="13">
        <v>5462</v>
      </c>
      <c r="W10" s="6"/>
      <c r="Y10" s="154" t="s">
        <v>15</v>
      </c>
      <c r="Z10" s="155"/>
      <c r="AA10" s="156"/>
      <c r="AB10" s="13">
        <v>7257</v>
      </c>
      <c r="AC10" s="16"/>
      <c r="AE10" s="154" t="s">
        <v>15</v>
      </c>
      <c r="AF10" s="155"/>
      <c r="AG10" s="156"/>
      <c r="AH10" s="13">
        <v>7026</v>
      </c>
      <c r="AI10" s="16"/>
      <c r="AK10" s="154" t="s">
        <v>15</v>
      </c>
      <c r="AL10" s="155"/>
      <c r="AM10" s="156"/>
      <c r="AN10" s="64">
        <v>0.76</v>
      </c>
      <c r="AO10" s="16"/>
    </row>
    <row r="11" spans="1:41" ht="16.5" thickBot="1" x14ac:dyDescent="0.3">
      <c r="A11" s="157" t="s">
        <v>12</v>
      </c>
      <c r="B11" s="158"/>
      <c r="C11" s="159"/>
      <c r="D11" s="14">
        <f>SUM(D5:D10)</f>
        <v>3654609</v>
      </c>
      <c r="E11" s="15"/>
      <c r="G11" s="157" t="s">
        <v>12</v>
      </c>
      <c r="H11" s="158"/>
      <c r="I11" s="159"/>
      <c r="J11" s="14">
        <f>SUM(J5:J10)</f>
        <v>3910618</v>
      </c>
      <c r="K11" s="15"/>
      <c r="M11" s="157" t="s">
        <v>12</v>
      </c>
      <c r="N11" s="158"/>
      <c r="O11" s="159"/>
      <c r="P11" s="14">
        <f>SUM(P5:P10)</f>
        <v>9931316</v>
      </c>
      <c r="Q11" s="15"/>
      <c r="S11" s="157" t="s">
        <v>12</v>
      </c>
      <c r="T11" s="158"/>
      <c r="U11" s="159"/>
      <c r="V11" s="14">
        <f>SUM(V5:V10)</f>
        <v>19819552</v>
      </c>
      <c r="W11" s="15"/>
      <c r="Y11" s="157" t="s">
        <v>12</v>
      </c>
      <c r="Z11" s="158"/>
      <c r="AA11" s="159"/>
      <c r="AB11" s="14">
        <f>SUM(AB5:AB10)</f>
        <v>19313177</v>
      </c>
      <c r="AC11" s="51"/>
      <c r="AE11" s="157" t="s">
        <v>12</v>
      </c>
      <c r="AF11" s="158"/>
      <c r="AG11" s="159"/>
      <c r="AH11" s="14">
        <f>SUM(AH5:AH10)</f>
        <v>17159926</v>
      </c>
      <c r="AI11" s="51"/>
      <c r="AK11" s="157" t="s">
        <v>12</v>
      </c>
      <c r="AL11" s="158"/>
      <c r="AM11" s="159"/>
      <c r="AN11" s="65">
        <f>SUM(AN5:AN10)</f>
        <v>3475.8600000000006</v>
      </c>
      <c r="AO11" s="51"/>
    </row>
    <row r="12" spans="1:41" ht="18.75" x14ac:dyDescent="0.3">
      <c r="A12" s="160" t="s">
        <v>11</v>
      </c>
      <c r="B12" s="161"/>
      <c r="C12" s="162"/>
      <c r="D12" s="7"/>
      <c r="E12" s="8"/>
      <c r="G12" s="160" t="s">
        <v>11</v>
      </c>
      <c r="H12" s="161"/>
      <c r="I12" s="162"/>
      <c r="J12" s="7"/>
      <c r="K12" s="8"/>
      <c r="M12" s="160" t="s">
        <v>11</v>
      </c>
      <c r="N12" s="161"/>
      <c r="O12" s="162"/>
      <c r="P12" s="7"/>
      <c r="Q12" s="8"/>
      <c r="S12" s="160" t="s">
        <v>11</v>
      </c>
      <c r="T12" s="161"/>
      <c r="U12" s="162"/>
      <c r="V12" s="7"/>
      <c r="W12" s="8"/>
      <c r="Y12" s="160" t="s">
        <v>11</v>
      </c>
      <c r="Z12" s="161"/>
      <c r="AA12" s="162"/>
      <c r="AB12" s="7"/>
      <c r="AC12" s="52"/>
      <c r="AE12" s="160" t="s">
        <v>11</v>
      </c>
      <c r="AF12" s="161"/>
      <c r="AG12" s="162"/>
      <c r="AH12" s="7"/>
      <c r="AI12" s="52"/>
      <c r="AK12" s="160" t="s">
        <v>11</v>
      </c>
      <c r="AL12" s="161"/>
      <c r="AM12" s="162"/>
      <c r="AN12" s="7"/>
      <c r="AO12" s="52"/>
    </row>
    <row r="13" spans="1:41" ht="15.75" x14ac:dyDescent="0.25">
      <c r="A13" s="163" t="s">
        <v>1</v>
      </c>
      <c r="B13" s="164"/>
      <c r="C13" s="165"/>
      <c r="D13" s="3"/>
      <c r="E13" s="4"/>
      <c r="G13" s="163" t="s">
        <v>1</v>
      </c>
      <c r="H13" s="164"/>
      <c r="I13" s="165"/>
      <c r="J13" s="3"/>
      <c r="K13" s="4"/>
      <c r="M13" s="163" t="s">
        <v>1</v>
      </c>
      <c r="N13" s="164"/>
      <c r="O13" s="165"/>
      <c r="P13" s="3"/>
      <c r="Q13" s="4"/>
      <c r="S13" s="163" t="s">
        <v>1</v>
      </c>
      <c r="T13" s="164"/>
      <c r="U13" s="165"/>
      <c r="V13" s="3"/>
      <c r="W13" s="4"/>
      <c r="Y13" s="163" t="s">
        <v>1</v>
      </c>
      <c r="Z13" s="164"/>
      <c r="AA13" s="165"/>
      <c r="AB13" s="3"/>
      <c r="AC13" s="11"/>
      <c r="AE13" s="163" t="s">
        <v>1</v>
      </c>
      <c r="AF13" s="164"/>
      <c r="AG13" s="165"/>
      <c r="AH13" s="3"/>
      <c r="AI13" s="11"/>
      <c r="AK13" s="163" t="s">
        <v>1</v>
      </c>
      <c r="AL13" s="164"/>
      <c r="AM13" s="165"/>
      <c r="AN13" s="3" t="s">
        <v>37</v>
      </c>
      <c r="AO13" s="66"/>
    </row>
    <row r="14" spans="1:41" ht="15.75" x14ac:dyDescent="0.25">
      <c r="A14" s="1" t="s">
        <v>3</v>
      </c>
      <c r="B14" s="2"/>
      <c r="C14" s="2"/>
      <c r="D14" s="3"/>
      <c r="E14" s="3">
        <v>2059628</v>
      </c>
      <c r="G14" s="1" t="s">
        <v>3</v>
      </c>
      <c r="H14" s="2"/>
      <c r="I14" s="2"/>
      <c r="J14" s="3"/>
      <c r="K14" s="4">
        <v>656964</v>
      </c>
      <c r="M14" s="1" t="s">
        <v>3</v>
      </c>
      <c r="N14" s="2"/>
      <c r="O14" s="2"/>
      <c r="P14" s="3"/>
      <c r="Q14" s="4">
        <v>685476</v>
      </c>
      <c r="S14" s="1" t="s">
        <v>3</v>
      </c>
      <c r="T14" s="2"/>
      <c r="U14" s="2"/>
      <c r="V14" s="3"/>
      <c r="W14" s="4">
        <v>1005048</v>
      </c>
      <c r="Y14" s="1" t="s">
        <v>3</v>
      </c>
      <c r="Z14" s="2"/>
      <c r="AA14" s="2"/>
      <c r="AB14" s="3"/>
      <c r="AC14" s="11">
        <v>1514700</v>
      </c>
      <c r="AE14" s="1" t="s">
        <v>3</v>
      </c>
      <c r="AF14" s="2"/>
      <c r="AG14" s="2"/>
      <c r="AH14" s="3"/>
      <c r="AI14" s="11">
        <v>2669436</v>
      </c>
      <c r="AK14" s="1" t="s">
        <v>3</v>
      </c>
      <c r="AL14" s="2"/>
      <c r="AM14" s="2"/>
      <c r="AN14" s="63">
        <v>256.52</v>
      </c>
      <c r="AO14" s="66"/>
    </row>
    <row r="15" spans="1:41" ht="15.75" x14ac:dyDescent="0.25">
      <c r="A15" s="151" t="s">
        <v>6</v>
      </c>
      <c r="B15" s="152"/>
      <c r="C15" s="153"/>
      <c r="D15" s="3"/>
      <c r="E15" s="3"/>
      <c r="G15" s="151" t="s">
        <v>6</v>
      </c>
      <c r="H15" s="152"/>
      <c r="I15" s="153"/>
      <c r="J15" s="3"/>
      <c r="K15" s="4">
        <v>105372</v>
      </c>
      <c r="M15" s="151" t="s">
        <v>6</v>
      </c>
      <c r="N15" s="152"/>
      <c r="O15" s="153"/>
      <c r="P15" s="3"/>
      <c r="Q15" s="4"/>
      <c r="S15" s="151" t="s">
        <v>6</v>
      </c>
      <c r="T15" s="152"/>
      <c r="U15" s="153"/>
      <c r="V15" s="3"/>
      <c r="W15" s="4">
        <v>114045</v>
      </c>
      <c r="Y15" s="151" t="s">
        <v>6</v>
      </c>
      <c r="Z15" s="152"/>
      <c r="AA15" s="153"/>
      <c r="AB15" s="3"/>
      <c r="AC15" s="11">
        <v>114045</v>
      </c>
      <c r="AE15" s="151" t="s">
        <v>6</v>
      </c>
      <c r="AF15" s="152"/>
      <c r="AG15" s="153"/>
      <c r="AH15" s="3"/>
      <c r="AI15" s="11">
        <v>0</v>
      </c>
      <c r="AK15" s="151" t="s">
        <v>6</v>
      </c>
      <c r="AL15" s="152"/>
      <c r="AM15" s="153"/>
      <c r="AN15" s="63">
        <v>61</v>
      </c>
      <c r="AO15" s="66"/>
    </row>
    <row r="16" spans="1:41" ht="15.75" x14ac:dyDescent="0.25">
      <c r="A16" s="1" t="s">
        <v>8</v>
      </c>
      <c r="B16" s="2"/>
      <c r="C16" s="2"/>
      <c r="D16" s="3"/>
      <c r="E16" s="3">
        <v>188217</v>
      </c>
      <c r="G16" s="1" t="s">
        <v>8</v>
      </c>
      <c r="H16" s="2"/>
      <c r="I16" s="2"/>
      <c r="J16" s="3"/>
      <c r="K16" s="11">
        <v>176433</v>
      </c>
      <c r="M16" s="1" t="s">
        <v>8</v>
      </c>
      <c r="N16" s="2"/>
      <c r="O16" s="2"/>
      <c r="P16" s="3"/>
      <c r="Q16" s="11">
        <v>127566</v>
      </c>
      <c r="S16" s="1" t="s">
        <v>8</v>
      </c>
      <c r="T16" s="2"/>
      <c r="U16" s="2"/>
      <c r="V16" s="3"/>
      <c r="W16" s="11">
        <v>123750</v>
      </c>
      <c r="Y16" s="1" t="s">
        <v>8</v>
      </c>
      <c r="Z16" s="2"/>
      <c r="AA16" s="2"/>
      <c r="AB16" s="3"/>
      <c r="AC16" s="11">
        <v>198073</v>
      </c>
      <c r="AE16" s="1" t="s">
        <v>8</v>
      </c>
      <c r="AF16" s="2"/>
      <c r="AG16" s="2"/>
      <c r="AH16" s="3"/>
      <c r="AI16" s="11">
        <v>277171</v>
      </c>
      <c r="AK16" s="1" t="s">
        <v>8</v>
      </c>
      <c r="AL16" s="2"/>
      <c r="AM16" s="2"/>
      <c r="AN16" s="63">
        <v>19.010000000000002</v>
      </c>
      <c r="AO16" s="66"/>
    </row>
    <row r="17" spans="1:41" ht="15.75" x14ac:dyDescent="0.25">
      <c r="A17" s="42"/>
      <c r="B17" s="43"/>
      <c r="C17" s="44"/>
      <c r="D17" s="3"/>
      <c r="E17" s="3"/>
      <c r="G17" s="42"/>
      <c r="H17" s="43"/>
      <c r="I17" s="44"/>
      <c r="J17" s="3"/>
      <c r="K17" s="11"/>
      <c r="M17" s="42"/>
      <c r="N17" s="43"/>
      <c r="O17" s="44"/>
      <c r="P17" s="3"/>
      <c r="Q17" s="11"/>
      <c r="S17" s="42"/>
      <c r="T17" s="43"/>
      <c r="U17" s="44"/>
      <c r="V17" s="3"/>
      <c r="W17" s="11"/>
      <c r="Y17" s="42"/>
      <c r="Z17" s="43"/>
      <c r="AA17" s="44"/>
      <c r="AB17" s="3"/>
      <c r="AC17" s="11"/>
      <c r="AE17" s="151" t="s">
        <v>7</v>
      </c>
      <c r="AF17" s="152"/>
      <c r="AG17" s="153"/>
      <c r="AH17" s="3"/>
      <c r="AI17" s="11">
        <v>12978816</v>
      </c>
      <c r="AK17" s="151" t="s">
        <v>39</v>
      </c>
      <c r="AL17" s="152"/>
      <c r="AM17" s="153"/>
      <c r="AN17" s="3">
        <v>234.94</v>
      </c>
      <c r="AO17" s="66"/>
    </row>
    <row r="18" spans="1:41" ht="16.5" thickBot="1" x14ac:dyDescent="0.3">
      <c r="A18" s="42"/>
      <c r="B18" s="43"/>
      <c r="C18" s="44"/>
      <c r="D18" s="3"/>
      <c r="E18" s="3"/>
      <c r="G18" s="42"/>
      <c r="H18" s="43"/>
      <c r="I18" s="44"/>
      <c r="J18" s="3"/>
      <c r="K18" s="11"/>
      <c r="M18" s="42"/>
      <c r="N18" s="43"/>
      <c r="O18" s="44"/>
      <c r="P18" s="3"/>
      <c r="Q18" s="11"/>
      <c r="S18" s="42"/>
      <c r="T18" s="43"/>
      <c r="U18" s="44"/>
      <c r="V18" s="3"/>
      <c r="W18" s="11"/>
      <c r="Y18" s="42"/>
      <c r="Z18" s="43"/>
      <c r="AA18" s="44"/>
      <c r="AB18" s="3"/>
      <c r="AC18" s="11"/>
      <c r="AE18" s="154" t="s">
        <v>15</v>
      </c>
      <c r="AF18" s="155"/>
      <c r="AG18" s="156"/>
      <c r="AH18" s="5"/>
      <c r="AI18" s="16">
        <v>55000</v>
      </c>
      <c r="AK18" s="151" t="s">
        <v>40</v>
      </c>
      <c r="AL18" s="152"/>
      <c r="AM18" s="153"/>
      <c r="AN18" s="3">
        <v>31.75</v>
      </c>
      <c r="AO18" s="66"/>
    </row>
    <row r="19" spans="1:41" ht="15.75" x14ac:dyDescent="0.25">
      <c r="A19" s="42"/>
      <c r="B19" s="43"/>
      <c r="C19" s="44"/>
      <c r="D19" s="3"/>
      <c r="E19" s="3"/>
      <c r="G19" s="42"/>
      <c r="H19" s="43"/>
      <c r="I19" s="44"/>
      <c r="J19" s="3"/>
      <c r="K19" s="11"/>
      <c r="M19" s="42"/>
      <c r="N19" s="43"/>
      <c r="O19" s="44"/>
      <c r="P19" s="3"/>
      <c r="Q19" s="11"/>
      <c r="S19" s="42"/>
      <c r="T19" s="43"/>
      <c r="U19" s="44"/>
      <c r="V19" s="3"/>
      <c r="W19" s="11"/>
      <c r="Y19" s="42"/>
      <c r="Z19" s="43"/>
      <c r="AA19" s="44"/>
      <c r="AB19" s="3"/>
      <c r="AC19" s="11"/>
      <c r="AE19" s="42"/>
      <c r="AF19" s="43"/>
      <c r="AG19" s="44"/>
      <c r="AH19" s="3"/>
      <c r="AI19" s="11"/>
      <c r="AK19" s="163" t="s">
        <v>41</v>
      </c>
      <c r="AL19" s="164"/>
      <c r="AM19" s="165"/>
      <c r="AN19" s="3">
        <v>26.91</v>
      </c>
      <c r="AO19" s="66"/>
    </row>
    <row r="20" spans="1:41" ht="15.75" x14ac:dyDescent="0.25">
      <c r="A20" s="151" t="s">
        <v>7</v>
      </c>
      <c r="B20" s="152"/>
      <c r="C20" s="153"/>
      <c r="D20" s="3"/>
      <c r="E20" s="3">
        <v>861100</v>
      </c>
      <c r="G20" s="151" t="s">
        <v>7</v>
      </c>
      <c r="H20" s="152"/>
      <c r="I20" s="153"/>
      <c r="J20" s="3"/>
      <c r="K20" s="11">
        <v>8719068</v>
      </c>
      <c r="M20" s="151" t="s">
        <v>7</v>
      </c>
      <c r="N20" s="152"/>
      <c r="O20" s="153"/>
      <c r="P20" s="3"/>
      <c r="Q20" s="11">
        <v>2972560</v>
      </c>
      <c r="S20" s="151" t="s">
        <v>7</v>
      </c>
      <c r="T20" s="152"/>
      <c r="U20" s="153"/>
      <c r="V20" s="3"/>
      <c r="W20" s="11">
        <v>12832000</v>
      </c>
      <c r="Y20" s="151" t="s">
        <v>7</v>
      </c>
      <c r="Z20" s="152"/>
      <c r="AA20" s="153"/>
      <c r="AB20" s="3"/>
      <c r="AC20" s="11">
        <v>12332271</v>
      </c>
      <c r="AE20" s="151"/>
      <c r="AF20" s="152"/>
      <c r="AG20" s="153"/>
      <c r="AH20" s="3"/>
      <c r="AI20" s="11"/>
      <c r="AK20" s="151" t="s">
        <v>7</v>
      </c>
      <c r="AL20" s="152"/>
      <c r="AM20" s="153"/>
      <c r="AN20" s="3">
        <v>1544.74</v>
      </c>
      <c r="AO20" s="66"/>
    </row>
    <row r="21" spans="1:41" ht="16.5" thickBot="1" x14ac:dyDescent="0.3">
      <c r="A21" s="154" t="s">
        <v>15</v>
      </c>
      <c r="B21" s="155"/>
      <c r="C21" s="156"/>
      <c r="D21" s="5"/>
      <c r="E21" s="5">
        <v>12100</v>
      </c>
      <c r="G21" s="154" t="s">
        <v>15</v>
      </c>
      <c r="H21" s="155"/>
      <c r="I21" s="156"/>
      <c r="J21" s="5"/>
      <c r="K21" s="16">
        <v>58000</v>
      </c>
      <c r="M21" s="154" t="s">
        <v>15</v>
      </c>
      <c r="N21" s="155"/>
      <c r="O21" s="156"/>
      <c r="P21" s="5"/>
      <c r="Q21" s="16">
        <v>34600</v>
      </c>
      <c r="S21" s="154" t="s">
        <v>15</v>
      </c>
      <c r="T21" s="155"/>
      <c r="U21" s="156"/>
      <c r="V21" s="5"/>
      <c r="W21" s="16">
        <v>65000</v>
      </c>
      <c r="Y21" s="154" t="s">
        <v>15</v>
      </c>
      <c r="Z21" s="155"/>
      <c r="AA21" s="156"/>
      <c r="AB21" s="5"/>
      <c r="AC21" s="16">
        <v>95000</v>
      </c>
      <c r="AE21" s="154"/>
      <c r="AF21" s="155"/>
      <c r="AG21" s="156"/>
      <c r="AH21" s="5"/>
      <c r="AI21" s="16"/>
      <c r="AK21" s="154" t="s">
        <v>15</v>
      </c>
      <c r="AL21" s="155"/>
      <c r="AM21" s="156"/>
      <c r="AN21" s="64">
        <v>3</v>
      </c>
      <c r="AO21" s="67"/>
    </row>
    <row r="22" spans="1:41" ht="16.5" thickBot="1" x14ac:dyDescent="0.3">
      <c r="A22" s="157" t="s">
        <v>12</v>
      </c>
      <c r="B22" s="158"/>
      <c r="C22" s="159"/>
      <c r="D22" s="21"/>
      <c r="E22" s="19">
        <f>SUM(E14:E21)</f>
        <v>3121045</v>
      </c>
      <c r="G22" s="157" t="s">
        <v>12</v>
      </c>
      <c r="H22" s="158"/>
      <c r="I22" s="159"/>
      <c r="J22" s="21"/>
      <c r="K22" s="19">
        <f>SUM(K14:K21)</f>
        <v>9715837</v>
      </c>
      <c r="M22" s="157" t="s">
        <v>12</v>
      </c>
      <c r="N22" s="158"/>
      <c r="O22" s="159"/>
      <c r="P22" s="21"/>
      <c r="Q22" s="19">
        <f>SUM(Q14:Q21)</f>
        <v>3820202</v>
      </c>
      <c r="S22" s="157" t="s">
        <v>12</v>
      </c>
      <c r="T22" s="158"/>
      <c r="U22" s="159"/>
      <c r="V22" s="21"/>
      <c r="W22" s="19">
        <f>SUM(W14:W21)</f>
        <v>14139843</v>
      </c>
      <c r="Y22" s="157" t="s">
        <v>12</v>
      </c>
      <c r="Z22" s="158"/>
      <c r="AA22" s="159"/>
      <c r="AB22" s="21"/>
      <c r="AC22" s="19">
        <f>SUM(AC14:AC21)</f>
        <v>14254089</v>
      </c>
      <c r="AE22" s="157" t="s">
        <v>12</v>
      </c>
      <c r="AF22" s="158"/>
      <c r="AG22" s="159"/>
      <c r="AH22" s="21"/>
      <c r="AI22" s="19">
        <f>SUM(AI14:AI21)</f>
        <v>15980423</v>
      </c>
      <c r="AK22" s="157" t="s">
        <v>12</v>
      </c>
      <c r="AL22" s="158"/>
      <c r="AM22" s="159"/>
      <c r="AN22" s="21"/>
      <c r="AO22" s="68">
        <f>SUM(AO14:AO21)</f>
        <v>0</v>
      </c>
    </row>
    <row r="23" spans="1:41" ht="16.5" thickBot="1" x14ac:dyDescent="0.3">
      <c r="A23" s="26" t="s">
        <v>13</v>
      </c>
      <c r="B23" s="27"/>
      <c r="C23" s="27"/>
      <c r="D23" s="20">
        <f>D2+D11-E22</f>
        <v>10880986</v>
      </c>
      <c r="E23" s="17"/>
      <c r="G23" s="26" t="s">
        <v>13</v>
      </c>
      <c r="H23" s="27"/>
      <c r="I23" s="27"/>
      <c r="J23" s="20">
        <f>J2+J11-K22</f>
        <v>5075767</v>
      </c>
      <c r="K23" s="17"/>
      <c r="M23" s="26" t="s">
        <v>13</v>
      </c>
      <c r="N23" s="27"/>
      <c r="O23" s="27"/>
      <c r="P23" s="20">
        <f>P2+P11-Q22</f>
        <v>11186881</v>
      </c>
      <c r="Q23" s="17"/>
      <c r="S23" s="26" t="s">
        <v>13</v>
      </c>
      <c r="T23" s="27"/>
      <c r="U23" s="27"/>
      <c r="V23" s="20">
        <f>V2+V11-W22</f>
        <v>16866590</v>
      </c>
      <c r="W23" s="17"/>
      <c r="Y23" s="26" t="s">
        <v>13</v>
      </c>
      <c r="Z23" s="27"/>
      <c r="AA23" s="27"/>
      <c r="AB23" s="20">
        <f>AB2+AB11-AC22</f>
        <v>21925678</v>
      </c>
      <c r="AC23" s="17"/>
      <c r="AE23" s="26" t="s">
        <v>13</v>
      </c>
      <c r="AF23" s="27"/>
      <c r="AG23" s="27"/>
      <c r="AH23" s="20">
        <f>AH2+AH11-AI22</f>
        <v>23105181</v>
      </c>
      <c r="AI23" s="17"/>
      <c r="AK23" s="26" t="s">
        <v>13</v>
      </c>
      <c r="AL23" s="27"/>
      <c r="AM23" s="27"/>
      <c r="AN23" s="62">
        <f>AN2+AN11-AO22</f>
        <v>5786.380000000001</v>
      </c>
      <c r="AO23" s="17"/>
    </row>
    <row r="24" spans="1:41" x14ac:dyDescent="0.25">
      <c r="A24" t="s">
        <v>27</v>
      </c>
      <c r="D24" t="s">
        <v>25</v>
      </c>
      <c r="H24" t="s">
        <v>27</v>
      </c>
      <c r="K24" t="s">
        <v>25</v>
      </c>
      <c r="M24" t="s">
        <v>27</v>
      </c>
      <c r="P24" t="s">
        <v>25</v>
      </c>
      <c r="S24" t="s">
        <v>27</v>
      </c>
      <c r="V24" t="s">
        <v>25</v>
      </c>
      <c r="Y24" t="s">
        <v>27</v>
      </c>
      <c r="AB24" t="s">
        <v>25</v>
      </c>
      <c r="AE24" t="s">
        <v>27</v>
      </c>
      <c r="AH24" t="s">
        <v>25</v>
      </c>
      <c r="AK24" t="s">
        <v>27</v>
      </c>
      <c r="AN24" t="s">
        <v>25</v>
      </c>
    </row>
    <row r="27" spans="1:41" ht="15.75" thickBot="1" x14ac:dyDescent="0.3">
      <c r="A27" s="166" t="s">
        <v>31</v>
      </c>
      <c r="B27" s="166"/>
      <c r="C27" s="166"/>
      <c r="D27" s="166"/>
      <c r="E27" s="166"/>
      <c r="H27" s="166" t="s">
        <v>35</v>
      </c>
      <c r="I27" s="166"/>
      <c r="J27" s="166"/>
      <c r="K27" s="166"/>
      <c r="L27" s="166"/>
      <c r="N27" s="166" t="s">
        <v>54</v>
      </c>
      <c r="O27" s="166"/>
      <c r="P27" s="166"/>
      <c r="Q27" s="166"/>
      <c r="R27" s="166"/>
      <c r="T27" s="166" t="s">
        <v>55</v>
      </c>
      <c r="U27" s="166"/>
      <c r="V27" s="166"/>
      <c r="W27" s="166"/>
      <c r="X27" s="166"/>
      <c r="AA27" s="166" t="s">
        <v>60</v>
      </c>
      <c r="AB27" s="166"/>
      <c r="AC27" s="166"/>
      <c r="AD27" s="166"/>
      <c r="AE27" s="166"/>
      <c r="AI27" s="166" t="s">
        <v>63</v>
      </c>
      <c r="AJ27" s="166"/>
      <c r="AK27" s="166"/>
      <c r="AL27" s="166"/>
      <c r="AM27" s="166"/>
    </row>
    <row r="28" spans="1:41" ht="19.5" thickBot="1" x14ac:dyDescent="0.35">
      <c r="A28" s="22" t="s">
        <v>32</v>
      </c>
      <c r="B28" s="23"/>
      <c r="C28" s="24"/>
      <c r="D28" s="31">
        <v>10347422</v>
      </c>
      <c r="E28" s="29"/>
      <c r="H28" s="22" t="s">
        <v>32</v>
      </c>
      <c r="I28" s="23"/>
      <c r="J28" s="24"/>
      <c r="K28" s="31">
        <v>11186881</v>
      </c>
      <c r="L28" s="29"/>
      <c r="N28" s="22" t="s">
        <v>32</v>
      </c>
      <c r="O28" s="23"/>
      <c r="P28" s="24"/>
      <c r="Q28" s="31">
        <v>2310.52</v>
      </c>
      <c r="R28" s="29"/>
      <c r="T28" s="22" t="s">
        <v>32</v>
      </c>
      <c r="U28" s="23"/>
      <c r="V28" s="24"/>
      <c r="W28" s="62">
        <v>3620.880000000001</v>
      </c>
      <c r="X28" s="29"/>
      <c r="AA28" s="22" t="s">
        <v>32</v>
      </c>
      <c r="AB28" s="23"/>
      <c r="AC28" s="24"/>
      <c r="AD28" s="62">
        <v>2448.21</v>
      </c>
      <c r="AE28" s="29"/>
      <c r="AI28" s="22" t="s">
        <v>32</v>
      </c>
      <c r="AJ28" s="23"/>
      <c r="AK28" s="24"/>
      <c r="AL28" s="31">
        <v>2310.52</v>
      </c>
      <c r="AM28" s="29"/>
    </row>
    <row r="29" spans="1:41" ht="18.75" x14ac:dyDescent="0.3">
      <c r="A29" s="36" t="s">
        <v>10</v>
      </c>
      <c r="B29" s="37"/>
      <c r="C29" s="38"/>
      <c r="D29" s="7"/>
      <c r="E29" s="8"/>
      <c r="H29" s="36" t="s">
        <v>10</v>
      </c>
      <c r="I29" s="37"/>
      <c r="J29" s="38"/>
      <c r="K29" s="7"/>
      <c r="L29" s="8"/>
      <c r="N29" s="36" t="s">
        <v>10</v>
      </c>
      <c r="O29" s="37"/>
      <c r="P29" s="38"/>
      <c r="Q29" s="7"/>
      <c r="R29" s="8"/>
      <c r="T29" s="36" t="s">
        <v>10</v>
      </c>
      <c r="U29" s="37"/>
      <c r="V29" s="38"/>
      <c r="W29" s="7"/>
      <c r="X29" s="8"/>
      <c r="AA29" s="36" t="s">
        <v>10</v>
      </c>
      <c r="AB29" s="37"/>
      <c r="AC29" s="38"/>
      <c r="AD29" s="7"/>
      <c r="AE29" s="8"/>
      <c r="AI29" s="36" t="s">
        <v>10</v>
      </c>
      <c r="AJ29" s="37"/>
      <c r="AK29" s="38"/>
      <c r="AL29" s="7"/>
      <c r="AM29" s="8"/>
    </row>
    <row r="30" spans="1:41" ht="15.75" x14ac:dyDescent="0.25">
      <c r="A30" s="39" t="s">
        <v>1</v>
      </c>
      <c r="B30" s="40"/>
      <c r="C30" s="41"/>
      <c r="D30" s="3"/>
      <c r="E30" s="4"/>
      <c r="H30" s="39" t="s">
        <v>1</v>
      </c>
      <c r="I30" s="40"/>
      <c r="J30" s="41"/>
      <c r="K30" s="3"/>
      <c r="L30" s="4"/>
      <c r="N30" s="39" t="s">
        <v>1</v>
      </c>
      <c r="O30" s="40"/>
      <c r="P30" s="41"/>
      <c r="Q30" s="3"/>
      <c r="R30" s="4"/>
      <c r="T30" s="39" t="s">
        <v>1</v>
      </c>
      <c r="U30" s="40"/>
      <c r="V30" s="41"/>
      <c r="W30" s="3"/>
      <c r="X30" s="4"/>
      <c r="AA30" s="39" t="s">
        <v>1</v>
      </c>
      <c r="AB30" s="40"/>
      <c r="AC30" s="41"/>
      <c r="AD30" s="3"/>
      <c r="AE30" s="4"/>
      <c r="AI30" s="39" t="s">
        <v>1</v>
      </c>
      <c r="AJ30" s="40"/>
      <c r="AK30" s="41"/>
      <c r="AL30" s="3"/>
      <c r="AM30" s="4"/>
    </row>
    <row r="31" spans="1:41" ht="15.75" x14ac:dyDescent="0.25">
      <c r="A31" s="42" t="s">
        <v>2</v>
      </c>
      <c r="B31" s="43"/>
      <c r="C31" s="44"/>
      <c r="D31" s="10">
        <f>D5+J5+P5</f>
        <v>10954400</v>
      </c>
      <c r="E31" s="4"/>
      <c r="H31" s="42" t="s">
        <v>2</v>
      </c>
      <c r="I31" s="43"/>
      <c r="J31" s="44"/>
      <c r="K31" s="10">
        <f t="shared" ref="K31:K34" si="0">V5+AB5+AH5</f>
        <v>31317100</v>
      </c>
      <c r="L31" s="4"/>
      <c r="N31" s="42" t="s">
        <v>2</v>
      </c>
      <c r="O31" s="43"/>
      <c r="P31" s="44"/>
      <c r="Q31" s="63">
        <v>9325.14</v>
      </c>
      <c r="R31" s="4"/>
      <c r="T31" s="42" t="s">
        <v>2</v>
      </c>
      <c r="U31" s="43"/>
      <c r="V31" s="44"/>
      <c r="W31" s="77">
        <v>5296.01</v>
      </c>
      <c r="X31" s="4"/>
      <c r="AA31" s="42" t="s">
        <v>2</v>
      </c>
      <c r="AB31" s="43"/>
      <c r="AC31" s="44"/>
      <c r="AD31" s="75">
        <v>5560.84</v>
      </c>
      <c r="AE31" s="4"/>
      <c r="AI31" s="42" t="s">
        <v>2</v>
      </c>
      <c r="AJ31" s="43"/>
      <c r="AK31" s="44"/>
      <c r="AL31" s="75">
        <v>9792.99</v>
      </c>
      <c r="AM31" s="4"/>
    </row>
    <row r="32" spans="1:41" ht="15.75" x14ac:dyDescent="0.25">
      <c r="A32" s="1" t="s">
        <v>3</v>
      </c>
      <c r="B32" s="2"/>
      <c r="C32" s="2"/>
      <c r="D32" s="10">
        <f>D6+J6+P6</f>
        <v>1514790</v>
      </c>
      <c r="E32" s="4"/>
      <c r="H32" s="1" t="s">
        <v>3</v>
      </c>
      <c r="I32" s="2"/>
      <c r="J32" s="2"/>
      <c r="K32" s="10">
        <f t="shared" si="0"/>
        <v>7230810</v>
      </c>
      <c r="L32" s="4"/>
      <c r="N32" s="1" t="s">
        <v>3</v>
      </c>
      <c r="O32" s="2"/>
      <c r="P32" s="2"/>
      <c r="Q32" s="63">
        <v>1080.99</v>
      </c>
      <c r="R32" s="4"/>
      <c r="T32" s="1" t="s">
        <v>3</v>
      </c>
      <c r="U32" s="2"/>
      <c r="V32" s="2"/>
      <c r="W32" s="63">
        <v>671.85</v>
      </c>
      <c r="X32" s="4"/>
      <c r="AA32" s="1" t="s">
        <v>3</v>
      </c>
      <c r="AB32" s="2"/>
      <c r="AC32" s="2"/>
      <c r="AD32" s="63">
        <v>651.11000000000013</v>
      </c>
      <c r="AE32" s="4"/>
      <c r="AI32" s="1" t="s">
        <v>3</v>
      </c>
      <c r="AJ32" s="2"/>
      <c r="AK32" s="2"/>
      <c r="AL32" s="63">
        <f>Q32+W32+AD32</f>
        <v>2403.9500000000003</v>
      </c>
      <c r="AM32" s="4"/>
    </row>
    <row r="33" spans="1:39" ht="15.75" x14ac:dyDescent="0.25">
      <c r="A33" s="42" t="s">
        <v>4</v>
      </c>
      <c r="B33" s="43"/>
      <c r="C33" s="44"/>
      <c r="D33" s="10">
        <v>2000000</v>
      </c>
      <c r="E33" s="4"/>
      <c r="H33" s="42" t="s">
        <v>4</v>
      </c>
      <c r="I33" s="43"/>
      <c r="J33" s="44"/>
      <c r="K33" s="10">
        <f t="shared" si="0"/>
        <v>15290000</v>
      </c>
      <c r="L33" s="4"/>
      <c r="N33" s="42" t="s">
        <v>4</v>
      </c>
      <c r="O33" s="43"/>
      <c r="P33" s="44"/>
      <c r="Q33" s="75">
        <v>1449</v>
      </c>
      <c r="R33" s="4"/>
      <c r="T33" s="42" t="s">
        <v>4</v>
      </c>
      <c r="U33" s="43"/>
      <c r="V33" s="44"/>
      <c r="W33" s="79">
        <v>319</v>
      </c>
      <c r="X33" s="4"/>
      <c r="AA33" s="42" t="s">
        <v>4</v>
      </c>
      <c r="AB33" s="43"/>
      <c r="AC33" s="44"/>
      <c r="AD33" s="79">
        <v>1426</v>
      </c>
      <c r="AE33" s="4"/>
      <c r="AI33" s="42" t="s">
        <v>4</v>
      </c>
      <c r="AJ33" s="43"/>
      <c r="AK33" s="44"/>
      <c r="AL33" s="79">
        <f>Q33+W33+AD33</f>
        <v>3194</v>
      </c>
      <c r="AM33" s="4"/>
    </row>
    <row r="34" spans="1:39" ht="15.75" x14ac:dyDescent="0.25">
      <c r="A34" s="1" t="s">
        <v>5</v>
      </c>
      <c r="B34" s="2"/>
      <c r="C34" s="2"/>
      <c r="D34" s="10">
        <v>3000000</v>
      </c>
      <c r="E34" s="4"/>
      <c r="H34" s="1" t="s">
        <v>5</v>
      </c>
      <c r="I34" s="2"/>
      <c r="J34" s="2"/>
      <c r="K34" s="10">
        <f t="shared" si="0"/>
        <v>2050000</v>
      </c>
      <c r="L34" s="4"/>
      <c r="N34" s="1" t="s">
        <v>42</v>
      </c>
      <c r="O34" s="2"/>
      <c r="P34" s="2"/>
      <c r="Q34" s="63">
        <v>1155</v>
      </c>
      <c r="R34" s="4"/>
      <c r="T34" s="1" t="s">
        <v>5</v>
      </c>
      <c r="U34" s="2"/>
      <c r="V34" s="2"/>
      <c r="W34" s="79">
        <v>345</v>
      </c>
      <c r="X34" s="4"/>
      <c r="AA34" s="1" t="s">
        <v>5</v>
      </c>
      <c r="AB34" s="2"/>
      <c r="AC34" s="2"/>
      <c r="AD34" s="79">
        <v>115</v>
      </c>
      <c r="AE34" s="4"/>
      <c r="AI34" s="1" t="s">
        <v>5</v>
      </c>
      <c r="AJ34" s="2"/>
      <c r="AK34" s="2"/>
      <c r="AL34" s="79">
        <f>W34+AD34</f>
        <v>460</v>
      </c>
      <c r="AM34" s="4"/>
    </row>
    <row r="35" spans="1:39" ht="15.75" x14ac:dyDescent="0.25">
      <c r="A35" s="42"/>
      <c r="B35" s="43"/>
      <c r="C35" s="44"/>
      <c r="D35" s="10"/>
      <c r="E35" s="4"/>
      <c r="H35" s="42"/>
      <c r="I35" s="43"/>
      <c r="J35" s="44"/>
      <c r="K35" s="10"/>
      <c r="L35" s="4"/>
      <c r="N35" s="42"/>
      <c r="O35" s="43"/>
      <c r="P35" s="44"/>
      <c r="Q35" s="63"/>
      <c r="R35" s="4"/>
      <c r="T35" s="1"/>
      <c r="U35" s="82"/>
      <c r="V35" s="44"/>
      <c r="W35" s="75"/>
      <c r="X35" s="4"/>
      <c r="AA35" s="163"/>
      <c r="AB35" s="164"/>
      <c r="AC35" s="165"/>
      <c r="AD35" s="79"/>
      <c r="AE35" s="4"/>
      <c r="AI35" s="1" t="s">
        <v>42</v>
      </c>
      <c r="AJ35" s="2"/>
      <c r="AK35" s="2"/>
      <c r="AL35" s="79">
        <f>Q34+W36</f>
        <v>1293</v>
      </c>
      <c r="AM35" s="4"/>
    </row>
    <row r="36" spans="1:39" ht="15.75" x14ac:dyDescent="0.25">
      <c r="A36" s="42"/>
      <c r="B36" s="43"/>
      <c r="C36" s="44"/>
      <c r="D36" s="10"/>
      <c r="E36" s="4"/>
      <c r="H36" s="42"/>
      <c r="I36" s="43"/>
      <c r="J36" s="44"/>
      <c r="K36" s="10"/>
      <c r="L36" s="4"/>
      <c r="N36" s="42"/>
      <c r="O36" s="43"/>
      <c r="P36" s="44"/>
      <c r="Q36" s="63"/>
      <c r="R36" s="4"/>
      <c r="T36" s="1" t="s">
        <v>58</v>
      </c>
      <c r="U36" s="80"/>
      <c r="V36" s="81"/>
      <c r="W36" s="75">
        <v>138</v>
      </c>
      <c r="X36" s="4"/>
      <c r="AA36" s="1" t="s">
        <v>62</v>
      </c>
      <c r="AB36" s="80"/>
      <c r="AC36" s="81"/>
      <c r="AD36" s="75">
        <v>150</v>
      </c>
      <c r="AE36" s="4"/>
      <c r="AI36" s="1" t="s">
        <v>62</v>
      </c>
      <c r="AJ36" s="80"/>
      <c r="AK36" s="81"/>
      <c r="AL36" s="75">
        <v>150</v>
      </c>
      <c r="AM36" s="4"/>
    </row>
    <row r="37" spans="1:39" ht="15.75" x14ac:dyDescent="0.25">
      <c r="A37" s="42" t="s">
        <v>14</v>
      </c>
      <c r="B37" s="43"/>
      <c r="C37" s="44"/>
      <c r="D37" s="10">
        <f>D9+J9+P9</f>
        <v>21000</v>
      </c>
      <c r="E37" s="4"/>
      <c r="H37" s="42" t="s">
        <v>14</v>
      </c>
      <c r="I37" s="43"/>
      <c r="J37" s="44"/>
      <c r="K37" s="10">
        <f>V9+AB9+AH9</f>
        <v>385000</v>
      </c>
      <c r="L37" s="4"/>
      <c r="N37" s="42" t="s">
        <v>14</v>
      </c>
      <c r="O37" s="43"/>
      <c r="P37" s="44"/>
      <c r="Q37" s="63">
        <v>8.3999999999999986</v>
      </c>
      <c r="R37" s="4"/>
      <c r="T37" s="42" t="s">
        <v>14</v>
      </c>
      <c r="U37" s="43"/>
      <c r="V37" s="44"/>
      <c r="W37" s="63">
        <v>4.2</v>
      </c>
      <c r="X37" s="4"/>
      <c r="AA37" s="42" t="s">
        <v>14</v>
      </c>
      <c r="AB37" s="43"/>
      <c r="AC37" s="44"/>
      <c r="AD37" s="63">
        <v>0.7</v>
      </c>
      <c r="AE37" s="4"/>
      <c r="AI37" s="42" t="s">
        <v>14</v>
      </c>
      <c r="AJ37" s="43"/>
      <c r="AK37" s="44"/>
      <c r="AL37" s="63">
        <f>Q37+W37+AD37</f>
        <v>13.299999999999997</v>
      </c>
      <c r="AM37" s="4"/>
    </row>
    <row r="38" spans="1:39" ht="15.75" x14ac:dyDescent="0.25">
      <c r="A38" s="72"/>
      <c r="B38" s="73"/>
      <c r="C38" s="74"/>
      <c r="D38" s="13"/>
      <c r="E38" s="6"/>
      <c r="H38" s="72"/>
      <c r="I38" s="73"/>
      <c r="J38" s="74"/>
      <c r="K38" s="13"/>
      <c r="L38" s="6"/>
      <c r="N38" s="42"/>
      <c r="O38" s="43"/>
      <c r="P38" s="44"/>
      <c r="Q38" s="77"/>
      <c r="R38" s="6"/>
      <c r="T38" s="151" t="s">
        <v>56</v>
      </c>
      <c r="U38" s="152"/>
      <c r="V38" s="153"/>
      <c r="W38" s="63">
        <v>20.9</v>
      </c>
      <c r="X38" s="6"/>
      <c r="AA38" s="151" t="s">
        <v>61</v>
      </c>
      <c r="AB38" s="152"/>
      <c r="AC38" s="153"/>
      <c r="AD38" s="63">
        <v>30.6</v>
      </c>
      <c r="AE38" s="6"/>
      <c r="AI38" s="151" t="s">
        <v>64</v>
      </c>
      <c r="AJ38" s="152"/>
      <c r="AK38" s="153"/>
      <c r="AL38" s="63">
        <v>51.5</v>
      </c>
      <c r="AM38" s="6"/>
    </row>
    <row r="39" spans="1:39" ht="15.75" x14ac:dyDescent="0.25">
      <c r="A39" s="72"/>
      <c r="B39" s="73"/>
      <c r="C39" s="74"/>
      <c r="D39" s="13"/>
      <c r="E39" s="6"/>
      <c r="H39" s="72"/>
      <c r="I39" s="73"/>
      <c r="J39" s="74"/>
      <c r="K39" s="13"/>
      <c r="L39" s="6"/>
      <c r="N39" s="151" t="s">
        <v>51</v>
      </c>
      <c r="O39" s="152"/>
      <c r="P39" s="153"/>
      <c r="Q39" s="75">
        <v>57</v>
      </c>
      <c r="R39" s="6"/>
      <c r="T39" s="151" t="s">
        <v>51</v>
      </c>
      <c r="U39" s="152"/>
      <c r="V39" s="153"/>
      <c r="W39" s="77">
        <v>3</v>
      </c>
      <c r="X39" s="6"/>
      <c r="AA39" s="151" t="s">
        <v>51</v>
      </c>
      <c r="AB39" s="152"/>
      <c r="AC39" s="153"/>
      <c r="AD39" s="77"/>
      <c r="AE39" s="6"/>
      <c r="AI39" s="151" t="s">
        <v>51</v>
      </c>
      <c r="AJ39" s="152"/>
      <c r="AK39" s="153"/>
      <c r="AL39" s="77">
        <f>Q39+W39</f>
        <v>60</v>
      </c>
      <c r="AM39" s="6"/>
    </row>
    <row r="40" spans="1:39" ht="16.5" thickBot="1" x14ac:dyDescent="0.3">
      <c r="A40" s="45" t="s">
        <v>15</v>
      </c>
      <c r="B40" s="46"/>
      <c r="C40" s="47"/>
      <c r="D40" s="13">
        <f>D10+J10+P10</f>
        <v>6353</v>
      </c>
      <c r="E40" s="6"/>
      <c r="H40" s="45" t="s">
        <v>15</v>
      </c>
      <c r="I40" s="46"/>
      <c r="J40" s="47"/>
      <c r="K40" s="13">
        <f>V10+AB10+AH10</f>
        <v>19745</v>
      </c>
      <c r="L40" s="6"/>
      <c r="N40" s="45" t="s">
        <v>15</v>
      </c>
      <c r="O40" s="46"/>
      <c r="P40" s="47"/>
      <c r="Q40" s="64">
        <v>6.54</v>
      </c>
      <c r="R40" s="6"/>
      <c r="T40" s="45" t="s">
        <v>15</v>
      </c>
      <c r="U40" s="46"/>
      <c r="V40" s="47"/>
      <c r="W40" s="64">
        <v>4.75</v>
      </c>
      <c r="X40" s="6"/>
      <c r="AA40" s="45" t="s">
        <v>15</v>
      </c>
      <c r="AB40" s="46"/>
      <c r="AC40" s="47"/>
      <c r="AD40" s="64">
        <v>1.8</v>
      </c>
      <c r="AE40" s="6"/>
      <c r="AI40" s="45" t="s">
        <v>15</v>
      </c>
      <c r="AJ40" s="46"/>
      <c r="AK40" s="47"/>
      <c r="AL40" s="64">
        <f>Q40+W40+AD40</f>
        <v>13.09</v>
      </c>
      <c r="AM40" s="6"/>
    </row>
    <row r="41" spans="1:39" ht="16.5" thickBot="1" x14ac:dyDescent="0.3">
      <c r="A41" s="48" t="s">
        <v>12</v>
      </c>
      <c r="B41" s="49"/>
      <c r="C41" s="50"/>
      <c r="D41" s="14">
        <f>SUM(D31:D40)</f>
        <v>17496543</v>
      </c>
      <c r="E41" s="15"/>
      <c r="H41" s="48" t="s">
        <v>12</v>
      </c>
      <c r="I41" s="49"/>
      <c r="J41" s="50"/>
      <c r="K41" s="14">
        <f>SUM(K31:K40)</f>
        <v>56292655</v>
      </c>
      <c r="L41" s="15"/>
      <c r="N41" s="48" t="s">
        <v>12</v>
      </c>
      <c r="O41" s="49"/>
      <c r="P41" s="50"/>
      <c r="Q41" s="65">
        <f>SUM(Q31:Q40)</f>
        <v>13082.07</v>
      </c>
      <c r="R41" s="15"/>
      <c r="T41" s="48" t="s">
        <v>12</v>
      </c>
      <c r="U41" s="49"/>
      <c r="V41" s="50"/>
      <c r="W41" s="65">
        <f>SUM(W31:W40)</f>
        <v>6802.71</v>
      </c>
      <c r="X41" s="15"/>
      <c r="AA41" s="48" t="s">
        <v>12</v>
      </c>
      <c r="AB41" s="49"/>
      <c r="AC41" s="50"/>
      <c r="AD41" s="65">
        <f>SUM(AD31:AD40)</f>
        <v>7936.0500000000011</v>
      </c>
      <c r="AE41" s="15"/>
      <c r="AI41" s="48" t="s">
        <v>12</v>
      </c>
      <c r="AJ41" s="49"/>
      <c r="AK41" s="50"/>
      <c r="AL41" s="65">
        <f>SUM(AL31:AL40)</f>
        <v>17431.830000000002</v>
      </c>
      <c r="AM41" s="15"/>
    </row>
    <row r="42" spans="1:39" ht="18.75" x14ac:dyDescent="0.3">
      <c r="A42" s="36" t="s">
        <v>11</v>
      </c>
      <c r="B42" s="37"/>
      <c r="C42" s="38"/>
      <c r="D42" s="7"/>
      <c r="E42" s="8"/>
      <c r="H42" s="36" t="s">
        <v>11</v>
      </c>
      <c r="I42" s="37"/>
      <c r="J42" s="38"/>
      <c r="K42" s="7"/>
      <c r="L42" s="8"/>
      <c r="N42" s="36" t="s">
        <v>11</v>
      </c>
      <c r="O42" s="37"/>
      <c r="P42" s="38"/>
      <c r="Q42" s="7"/>
      <c r="R42" s="8"/>
      <c r="T42" s="36" t="s">
        <v>11</v>
      </c>
      <c r="U42" s="37"/>
      <c r="V42" s="38"/>
      <c r="W42" s="7"/>
      <c r="X42" s="8"/>
      <c r="AA42" s="36" t="s">
        <v>11</v>
      </c>
      <c r="AB42" s="37"/>
      <c r="AC42" s="38"/>
      <c r="AD42" s="7"/>
      <c r="AE42" s="8"/>
      <c r="AI42" s="36" t="s">
        <v>11</v>
      </c>
      <c r="AJ42" s="37"/>
      <c r="AK42" s="38"/>
      <c r="AL42" s="7"/>
      <c r="AM42" s="8"/>
    </row>
    <row r="43" spans="1:39" ht="18.75" x14ac:dyDescent="0.3">
      <c r="A43" s="69"/>
      <c r="B43" s="70"/>
      <c r="C43" s="71"/>
      <c r="D43" s="7"/>
      <c r="E43" s="8"/>
      <c r="H43" s="69"/>
      <c r="I43" s="70"/>
      <c r="J43" s="71"/>
      <c r="K43" s="7"/>
      <c r="L43" s="8"/>
      <c r="N43" s="151" t="s">
        <v>43</v>
      </c>
      <c r="O43" s="152"/>
      <c r="P43" s="153"/>
      <c r="Q43" s="7"/>
      <c r="R43" s="76">
        <v>360</v>
      </c>
      <c r="T43" s="151" t="s">
        <v>59</v>
      </c>
      <c r="U43" s="152"/>
      <c r="V43" s="153"/>
      <c r="W43" s="76"/>
      <c r="X43" s="76"/>
      <c r="AA43" s="151" t="s">
        <v>59</v>
      </c>
      <c r="AB43" s="152"/>
      <c r="AC43" s="153"/>
      <c r="AD43" s="76"/>
      <c r="AE43" s="76"/>
      <c r="AI43" s="151" t="s">
        <v>59</v>
      </c>
      <c r="AJ43" s="152"/>
      <c r="AK43" s="153"/>
      <c r="AL43" s="76"/>
      <c r="AM43" s="76"/>
    </row>
    <row r="44" spans="1:39" ht="18.75" x14ac:dyDescent="0.3">
      <c r="A44" s="69"/>
      <c r="B44" s="70"/>
      <c r="C44" s="71"/>
      <c r="D44" s="7"/>
      <c r="E44" s="8"/>
      <c r="H44" s="69"/>
      <c r="I44" s="70"/>
      <c r="J44" s="71"/>
      <c r="K44" s="7"/>
      <c r="L44" s="8"/>
      <c r="N44" s="151" t="s">
        <v>44</v>
      </c>
      <c r="O44" s="152"/>
      <c r="P44" s="153"/>
      <c r="Q44" s="7"/>
      <c r="R44" s="7">
        <v>1754.62</v>
      </c>
      <c r="T44" s="151" t="s">
        <v>44</v>
      </c>
      <c r="U44" s="152"/>
      <c r="V44" s="153"/>
      <c r="W44" s="76"/>
      <c r="X44" s="76">
        <v>1118</v>
      </c>
      <c r="AA44" s="151" t="s">
        <v>44</v>
      </c>
      <c r="AB44" s="152"/>
      <c r="AC44" s="153"/>
      <c r="AD44" s="76"/>
      <c r="AE44" s="76">
        <v>455.8</v>
      </c>
      <c r="AI44" s="151" t="s">
        <v>44</v>
      </c>
      <c r="AJ44" s="152"/>
      <c r="AK44" s="153"/>
      <c r="AL44" s="76"/>
      <c r="AM44" s="76">
        <f>R44+X44+AE44</f>
        <v>3328.42</v>
      </c>
    </row>
    <row r="45" spans="1:39" ht="18.75" x14ac:dyDescent="0.3">
      <c r="A45" s="69"/>
      <c r="B45" s="70"/>
      <c r="C45" s="71"/>
      <c r="D45" s="7"/>
      <c r="E45" s="8"/>
      <c r="H45" s="69"/>
      <c r="I45" s="70"/>
      <c r="J45" s="71"/>
      <c r="K45" s="7"/>
      <c r="L45" s="8"/>
      <c r="N45" s="151" t="s">
        <v>45</v>
      </c>
      <c r="O45" s="152"/>
      <c r="P45" s="153"/>
      <c r="Q45" s="7"/>
      <c r="R45" s="7">
        <v>239.59</v>
      </c>
      <c r="T45" s="151" t="s">
        <v>45</v>
      </c>
      <c r="U45" s="152"/>
      <c r="V45" s="153"/>
      <c r="W45" s="76"/>
      <c r="X45" s="76">
        <v>156</v>
      </c>
      <c r="AA45" s="151" t="s">
        <v>45</v>
      </c>
      <c r="AB45" s="152"/>
      <c r="AC45" s="153"/>
      <c r="AD45" s="76"/>
      <c r="AE45" s="76">
        <v>63.6</v>
      </c>
      <c r="AI45" s="151" t="s">
        <v>45</v>
      </c>
      <c r="AJ45" s="152"/>
      <c r="AK45" s="153"/>
      <c r="AL45" s="76"/>
      <c r="AM45" s="76">
        <f>R45+X45+AE45</f>
        <v>459.19000000000005</v>
      </c>
    </row>
    <row r="46" spans="1:39" ht="18.75" x14ac:dyDescent="0.3">
      <c r="A46" s="69"/>
      <c r="B46" s="70"/>
      <c r="C46" s="71"/>
      <c r="D46" s="7"/>
      <c r="E46" s="8"/>
      <c r="H46" s="69"/>
      <c r="I46" s="70"/>
      <c r="J46" s="71"/>
      <c r="K46" s="7"/>
      <c r="L46" s="8"/>
      <c r="N46" s="151" t="s">
        <v>46</v>
      </c>
      <c r="O46" s="152"/>
      <c r="P46" s="153"/>
      <c r="Q46" s="7"/>
      <c r="R46" s="7">
        <v>221.91</v>
      </c>
      <c r="T46" s="151" t="s">
        <v>46</v>
      </c>
      <c r="U46" s="152"/>
      <c r="V46" s="153"/>
      <c r="W46" s="76"/>
      <c r="X46" s="76">
        <v>169</v>
      </c>
      <c r="AA46" s="151" t="s">
        <v>46</v>
      </c>
      <c r="AB46" s="152"/>
      <c r="AC46" s="153"/>
      <c r="AD46" s="76"/>
      <c r="AE46" s="76">
        <v>68.900000000000006</v>
      </c>
      <c r="AI46" s="151" t="s">
        <v>46</v>
      </c>
      <c r="AJ46" s="152"/>
      <c r="AK46" s="153"/>
      <c r="AL46" s="76"/>
      <c r="AM46" s="76">
        <f>R46+X46+AE46</f>
        <v>459.80999999999995</v>
      </c>
    </row>
    <row r="47" spans="1:39" ht="18.75" x14ac:dyDescent="0.3">
      <c r="A47" s="69"/>
      <c r="B47" s="70"/>
      <c r="C47" s="71"/>
      <c r="D47" s="7"/>
      <c r="E47" s="8"/>
      <c r="H47" s="69"/>
      <c r="I47" s="70"/>
      <c r="J47" s="71"/>
      <c r="K47" s="7"/>
      <c r="L47" s="8"/>
      <c r="N47" s="151" t="s">
        <v>47</v>
      </c>
      <c r="O47" s="152"/>
      <c r="P47" s="153"/>
      <c r="Q47" s="7"/>
      <c r="R47" s="7">
        <v>6.3599999999999994</v>
      </c>
      <c r="T47" s="151" t="s">
        <v>47</v>
      </c>
      <c r="U47" s="152"/>
      <c r="V47" s="153"/>
      <c r="W47" s="76"/>
      <c r="X47" s="7">
        <v>10.59</v>
      </c>
      <c r="AA47" s="151" t="s">
        <v>47</v>
      </c>
      <c r="AB47" s="152"/>
      <c r="AC47" s="153"/>
      <c r="AD47" s="76"/>
      <c r="AE47" s="7">
        <v>4.7699999999999996</v>
      </c>
      <c r="AI47" s="151" t="s">
        <v>47</v>
      </c>
      <c r="AJ47" s="152"/>
      <c r="AK47" s="153"/>
      <c r="AL47" s="76"/>
      <c r="AM47" s="7">
        <f>R47+X47+AE47</f>
        <v>21.72</v>
      </c>
    </row>
    <row r="48" spans="1:39" ht="18.75" x14ac:dyDescent="0.3">
      <c r="A48" s="69"/>
      <c r="B48" s="70"/>
      <c r="C48" s="71"/>
      <c r="D48" s="7"/>
      <c r="E48" s="8"/>
      <c r="H48" s="69"/>
      <c r="I48" s="70"/>
      <c r="J48" s="71"/>
      <c r="K48" s="7"/>
      <c r="L48" s="8"/>
      <c r="N48" s="151" t="s">
        <v>48</v>
      </c>
      <c r="O48" s="152"/>
      <c r="P48" s="153"/>
      <c r="Q48" s="7"/>
      <c r="R48" s="7">
        <v>118.12</v>
      </c>
      <c r="T48" s="151" t="s">
        <v>57</v>
      </c>
      <c r="U48" s="152"/>
      <c r="V48" s="153"/>
      <c r="W48" s="76"/>
      <c r="X48" s="7">
        <v>1626</v>
      </c>
      <c r="AA48" s="151" t="s">
        <v>48</v>
      </c>
      <c r="AB48" s="152"/>
      <c r="AC48" s="153"/>
      <c r="AD48" s="76"/>
      <c r="AE48" s="7">
        <v>76.38</v>
      </c>
      <c r="AI48" s="151" t="s">
        <v>48</v>
      </c>
      <c r="AJ48" s="152"/>
      <c r="AK48" s="153"/>
      <c r="AL48" s="76"/>
      <c r="AM48" s="7">
        <f>R48+AE48</f>
        <v>194.5</v>
      </c>
    </row>
    <row r="49" spans="1:39" ht="18.75" x14ac:dyDescent="0.3">
      <c r="A49" s="69"/>
      <c r="B49" s="70"/>
      <c r="C49" s="71"/>
      <c r="D49" s="7"/>
      <c r="E49" s="8"/>
      <c r="H49" s="69"/>
      <c r="I49" s="70"/>
      <c r="J49" s="71"/>
      <c r="K49" s="7"/>
      <c r="L49" s="8"/>
      <c r="N49" s="151" t="s">
        <v>53</v>
      </c>
      <c r="O49" s="152"/>
      <c r="P49" s="153"/>
      <c r="Q49" s="7"/>
      <c r="R49" s="7">
        <v>3.04</v>
      </c>
      <c r="T49" s="151" t="s">
        <v>43</v>
      </c>
      <c r="U49" s="152"/>
      <c r="V49" s="153"/>
      <c r="W49" s="76"/>
      <c r="X49" s="76">
        <v>371.5</v>
      </c>
      <c r="AA49" s="151" t="s">
        <v>43</v>
      </c>
      <c r="AB49" s="152"/>
      <c r="AC49" s="153"/>
      <c r="AD49" s="76"/>
      <c r="AE49" s="76">
        <v>150.84</v>
      </c>
      <c r="AI49" s="151" t="s">
        <v>43</v>
      </c>
      <c r="AJ49" s="152"/>
      <c r="AK49" s="153"/>
      <c r="AL49" s="76"/>
      <c r="AM49" s="76">
        <f>R43+X49+AE49</f>
        <v>882.34</v>
      </c>
    </row>
    <row r="50" spans="1:39" ht="15.75" x14ac:dyDescent="0.25">
      <c r="A50" s="1" t="s">
        <v>3</v>
      </c>
      <c r="B50" s="2"/>
      <c r="C50" s="2"/>
      <c r="D50" s="3"/>
      <c r="E50" s="11">
        <f>E14+K14+Q14</f>
        <v>3402068</v>
      </c>
      <c r="H50" s="1" t="s">
        <v>3</v>
      </c>
      <c r="I50" s="2"/>
      <c r="J50" s="2"/>
      <c r="K50" s="3"/>
      <c r="L50" s="11">
        <f>W14+AC14+AI14</f>
        <v>5189184</v>
      </c>
      <c r="N50" s="1" t="s">
        <v>3</v>
      </c>
      <c r="O50" s="2"/>
      <c r="P50" s="2"/>
      <c r="Q50" s="3"/>
      <c r="R50" s="63">
        <v>1944.3</v>
      </c>
      <c r="T50" s="1" t="s">
        <v>3</v>
      </c>
      <c r="U50" s="2"/>
      <c r="V50" s="2"/>
      <c r="W50" s="63"/>
      <c r="X50" s="63">
        <v>924.73</v>
      </c>
      <c r="AA50" s="1" t="s">
        <v>3</v>
      </c>
      <c r="AB50" s="2"/>
      <c r="AC50" s="2"/>
      <c r="AD50" s="63"/>
      <c r="AE50" s="63">
        <v>683.37</v>
      </c>
      <c r="AI50" s="1" t="s">
        <v>3</v>
      </c>
      <c r="AJ50" s="2"/>
      <c r="AK50" s="2"/>
      <c r="AL50" s="63"/>
      <c r="AM50" s="63">
        <f>R50+X50+AE50</f>
        <v>3552.3999999999996</v>
      </c>
    </row>
    <row r="51" spans="1:39" ht="15.75" x14ac:dyDescent="0.25">
      <c r="A51" s="42" t="s">
        <v>6</v>
      </c>
      <c r="B51" s="43"/>
      <c r="C51" s="44"/>
      <c r="D51" s="3"/>
      <c r="E51" s="11">
        <v>105372</v>
      </c>
      <c r="H51" s="42" t="s">
        <v>6</v>
      </c>
      <c r="I51" s="43"/>
      <c r="J51" s="44"/>
      <c r="K51" s="3"/>
      <c r="L51" s="11">
        <f>W15+AC15+AI15</f>
        <v>228090</v>
      </c>
      <c r="N51" s="42" t="s">
        <v>6</v>
      </c>
      <c r="O51" s="43"/>
      <c r="P51" s="44"/>
      <c r="Q51" s="3"/>
      <c r="R51" s="3">
        <v>203.55</v>
      </c>
      <c r="T51" s="42" t="s">
        <v>6</v>
      </c>
      <c r="U51" s="43"/>
      <c r="V51" s="44"/>
      <c r="W51" s="63"/>
      <c r="X51" s="3">
        <v>49.78</v>
      </c>
      <c r="AA51" s="42" t="s">
        <v>6</v>
      </c>
      <c r="AB51" s="43"/>
      <c r="AC51" s="44"/>
      <c r="AD51" s="63"/>
      <c r="AE51" s="3">
        <v>81.84</v>
      </c>
      <c r="AI51" s="42" t="s">
        <v>6</v>
      </c>
      <c r="AJ51" s="43"/>
      <c r="AK51" s="44"/>
      <c r="AL51" s="63"/>
      <c r="AM51" s="3">
        <f>R51+X51+AE51</f>
        <v>335.17</v>
      </c>
    </row>
    <row r="52" spans="1:39" ht="15.75" x14ac:dyDescent="0.25">
      <c r="A52" s="1" t="s">
        <v>8</v>
      </c>
      <c r="B52" s="2"/>
      <c r="C52" s="2"/>
      <c r="D52" s="3"/>
      <c r="E52" s="11">
        <f>E16+K16+Q16</f>
        <v>492216</v>
      </c>
      <c r="H52" s="1" t="s">
        <v>8</v>
      </c>
      <c r="I52" s="2"/>
      <c r="J52" s="2"/>
      <c r="K52" s="3"/>
      <c r="L52" s="11">
        <f>W16+AC16+AI16</f>
        <v>598994</v>
      </c>
      <c r="N52" s="1" t="s">
        <v>8</v>
      </c>
      <c r="O52" s="2"/>
      <c r="P52" s="2"/>
      <c r="Q52" s="3"/>
      <c r="R52" s="3">
        <v>106.64</v>
      </c>
      <c r="T52" s="1" t="s">
        <v>8</v>
      </c>
      <c r="U52" s="2"/>
      <c r="V52" s="2"/>
      <c r="W52" s="63"/>
      <c r="X52" s="3">
        <v>128.51999999999998</v>
      </c>
      <c r="AA52" s="1" t="s">
        <v>8</v>
      </c>
      <c r="AB52" s="2"/>
      <c r="AC52" s="2"/>
      <c r="AD52" s="63"/>
      <c r="AE52" s="3">
        <v>31.6</v>
      </c>
      <c r="AI52" s="1" t="s">
        <v>8</v>
      </c>
      <c r="AJ52" s="2"/>
      <c r="AK52" s="2"/>
      <c r="AL52" s="63"/>
      <c r="AM52" s="3">
        <f>R52+X52+AE52</f>
        <v>266.76</v>
      </c>
    </row>
    <row r="53" spans="1:39" ht="15.75" x14ac:dyDescent="0.25">
      <c r="A53" s="42"/>
      <c r="B53" s="43"/>
      <c r="C53" s="44"/>
      <c r="D53" s="3"/>
      <c r="E53" s="11"/>
      <c r="H53" s="42"/>
      <c r="I53" s="43"/>
      <c r="J53" s="44"/>
      <c r="K53" s="3"/>
      <c r="L53" s="11"/>
      <c r="N53" s="151" t="s">
        <v>52</v>
      </c>
      <c r="O53" s="152"/>
      <c r="P53" s="153"/>
      <c r="Q53" s="3"/>
      <c r="R53" s="3">
        <v>4344.74</v>
      </c>
      <c r="T53" s="151" t="s">
        <v>52</v>
      </c>
      <c r="U53" s="152"/>
      <c r="V53" s="153"/>
      <c r="W53" s="63"/>
      <c r="X53" s="3">
        <v>2484.19</v>
      </c>
      <c r="AA53" s="151" t="s">
        <v>52</v>
      </c>
      <c r="AB53" s="152"/>
      <c r="AC53" s="153"/>
      <c r="AD53" s="63"/>
      <c r="AE53" s="3">
        <v>3833.71</v>
      </c>
      <c r="AI53" s="151" t="s">
        <v>52</v>
      </c>
      <c r="AJ53" s="152"/>
      <c r="AK53" s="153"/>
      <c r="AL53" s="63"/>
      <c r="AM53" s="3">
        <v>273.64</v>
      </c>
    </row>
    <row r="54" spans="1:39" ht="15.75" x14ac:dyDescent="0.25">
      <c r="A54" s="42" t="s">
        <v>7</v>
      </c>
      <c r="B54" s="43"/>
      <c r="C54" s="44"/>
      <c r="D54" s="3"/>
      <c r="E54" s="11">
        <f>E20+K20+Q20</f>
        <v>12552728</v>
      </c>
      <c r="H54" s="42" t="s">
        <v>7</v>
      </c>
      <c r="I54" s="43"/>
      <c r="J54" s="44"/>
      <c r="K54" s="3"/>
      <c r="L54" s="11">
        <f>W20+AC20+AI20</f>
        <v>25164271</v>
      </c>
      <c r="N54" s="42" t="s">
        <v>7</v>
      </c>
      <c r="O54" s="43"/>
      <c r="P54" s="44"/>
      <c r="Q54" s="3"/>
      <c r="R54" s="3">
        <v>2373.09</v>
      </c>
      <c r="T54" s="42" t="s">
        <v>7</v>
      </c>
      <c r="U54" s="43"/>
      <c r="V54" s="44"/>
      <c r="W54" s="63"/>
      <c r="X54" s="3">
        <v>843.51</v>
      </c>
      <c r="AA54" s="42" t="s">
        <v>7</v>
      </c>
      <c r="AB54" s="43"/>
      <c r="AC54" s="44"/>
      <c r="AD54" s="63"/>
      <c r="AE54" s="3">
        <v>1083.8699999999999</v>
      </c>
      <c r="AI54" s="42" t="s">
        <v>7</v>
      </c>
      <c r="AJ54" s="43"/>
      <c r="AK54" s="44"/>
      <c r="AL54" s="63"/>
      <c r="AM54" s="3">
        <f>R54+X54+AE54</f>
        <v>4300.47</v>
      </c>
    </row>
    <row r="55" spans="1:39" ht="15.75" x14ac:dyDescent="0.25">
      <c r="A55" s="72"/>
      <c r="B55" s="73"/>
      <c r="C55" s="74"/>
      <c r="D55" s="5"/>
      <c r="E55" s="16"/>
      <c r="H55" s="72"/>
      <c r="I55" s="73"/>
      <c r="J55" s="74"/>
      <c r="K55" s="5"/>
      <c r="L55" s="16"/>
      <c r="N55" s="151" t="s">
        <v>49</v>
      </c>
      <c r="O55" s="152"/>
      <c r="P55" s="153"/>
      <c r="Q55" s="5"/>
      <c r="R55" s="64">
        <v>66</v>
      </c>
      <c r="T55" s="151" t="s">
        <v>49</v>
      </c>
      <c r="U55" s="152"/>
      <c r="V55" s="153"/>
      <c r="W55" s="64"/>
      <c r="X55" s="64">
        <v>70</v>
      </c>
      <c r="AA55" s="151" t="s">
        <v>49</v>
      </c>
      <c r="AB55" s="152"/>
      <c r="AC55" s="153"/>
      <c r="AD55" s="64"/>
      <c r="AE55" s="64">
        <v>26</v>
      </c>
      <c r="AI55" s="151" t="s">
        <v>49</v>
      </c>
      <c r="AJ55" s="152"/>
      <c r="AK55" s="153"/>
      <c r="AL55" s="64"/>
      <c r="AM55" s="64">
        <f>R55+X55+AE55</f>
        <v>162</v>
      </c>
    </row>
    <row r="56" spans="1:39" ht="16.5" thickBot="1" x14ac:dyDescent="0.3">
      <c r="A56" s="45" t="s">
        <v>15</v>
      </c>
      <c r="B56" s="46"/>
      <c r="C56" s="47"/>
      <c r="D56" s="5"/>
      <c r="E56" s="16">
        <f>E21+K21+Q21</f>
        <v>104700</v>
      </c>
      <c r="H56" s="45" t="s">
        <v>15</v>
      </c>
      <c r="I56" s="46"/>
      <c r="J56" s="47"/>
      <c r="K56" s="5"/>
      <c r="L56" s="16">
        <f>W21+AC21+AI21+AE34</f>
        <v>160000</v>
      </c>
      <c r="N56" s="45" t="s">
        <v>50</v>
      </c>
      <c r="O56" s="46"/>
      <c r="P56" s="47"/>
      <c r="Q56" s="5"/>
      <c r="R56" s="5">
        <v>29.75</v>
      </c>
      <c r="T56" s="45" t="s">
        <v>50</v>
      </c>
      <c r="U56" s="46"/>
      <c r="V56" s="47"/>
      <c r="W56" s="64"/>
      <c r="X56" s="5">
        <v>23.56</v>
      </c>
      <c r="AA56" s="45" t="s">
        <v>50</v>
      </c>
      <c r="AB56" s="46"/>
      <c r="AC56" s="47"/>
      <c r="AD56" s="64"/>
      <c r="AE56" s="5">
        <v>11.8</v>
      </c>
      <c r="AI56" s="45" t="s">
        <v>50</v>
      </c>
      <c r="AJ56" s="46"/>
      <c r="AK56" s="47"/>
      <c r="AL56" s="64"/>
      <c r="AM56" s="5">
        <f>R56+X56+AE56</f>
        <v>65.11</v>
      </c>
    </row>
    <row r="57" spans="1:39" ht="16.5" thickBot="1" x14ac:dyDescent="0.3">
      <c r="A57" s="48" t="s">
        <v>12</v>
      </c>
      <c r="B57" s="49"/>
      <c r="C57" s="50"/>
      <c r="D57" s="21"/>
      <c r="E57" s="19">
        <f>SUM(E50:E56)</f>
        <v>16657084</v>
      </c>
      <c r="H57" s="48" t="s">
        <v>12</v>
      </c>
      <c r="I57" s="49"/>
      <c r="J57" s="50"/>
      <c r="K57" s="21"/>
      <c r="L57" s="19">
        <f>SUM(L50:L56)</f>
        <v>31340539</v>
      </c>
      <c r="N57" s="48" t="s">
        <v>12</v>
      </c>
      <c r="O57" s="49"/>
      <c r="P57" s="50"/>
      <c r="Q57" s="21"/>
      <c r="R57" s="68">
        <f>SUM(R43:R56)</f>
        <v>11771.71</v>
      </c>
      <c r="T57" s="48" t="s">
        <v>12</v>
      </c>
      <c r="U57" s="49"/>
      <c r="V57" s="50"/>
      <c r="W57" s="78"/>
      <c r="X57" s="68">
        <f>SUM(X43:X56)</f>
        <v>7975.38</v>
      </c>
      <c r="AA57" s="48" t="s">
        <v>12</v>
      </c>
      <c r="AB57" s="49"/>
      <c r="AC57" s="50"/>
      <c r="AD57" s="78"/>
      <c r="AE57" s="68">
        <f>SUM(AE43:AE56)</f>
        <v>6572.48</v>
      </c>
      <c r="AI57" s="48" t="s">
        <v>12</v>
      </c>
      <c r="AJ57" s="49"/>
      <c r="AK57" s="50"/>
      <c r="AL57" s="78"/>
      <c r="AM57" s="68">
        <f>SUM(AM43:AM56)</f>
        <v>14301.530000000002</v>
      </c>
    </row>
    <row r="58" spans="1:39" ht="16.5" thickBot="1" x14ac:dyDescent="0.3">
      <c r="A58" s="26" t="s">
        <v>33</v>
      </c>
      <c r="B58" s="27"/>
      <c r="C58" s="27"/>
      <c r="D58" s="20">
        <f>D28+D41-E57</f>
        <v>11186881</v>
      </c>
      <c r="E58" s="30"/>
      <c r="H58" s="26" t="s">
        <v>13</v>
      </c>
      <c r="I58" s="27"/>
      <c r="J58" s="27"/>
      <c r="K58" s="20">
        <f>K28+K41-L57</f>
        <v>36138997</v>
      </c>
      <c r="L58" s="30"/>
      <c r="N58" s="26" t="s">
        <v>13</v>
      </c>
      <c r="O58" s="27"/>
      <c r="P58" s="27"/>
      <c r="Q58" s="62">
        <f>Q28+Q41-R57</f>
        <v>3620.880000000001</v>
      </c>
      <c r="R58" s="30"/>
      <c r="T58" s="26" t="s">
        <v>13</v>
      </c>
      <c r="U58" s="27"/>
      <c r="V58" s="27"/>
      <c r="W58" s="62">
        <f>W28+W41-X57</f>
        <v>2448.21</v>
      </c>
      <c r="X58" s="30"/>
      <c r="AA58" s="26" t="s">
        <v>13</v>
      </c>
      <c r="AB58" s="27"/>
      <c r="AC58" s="27"/>
      <c r="AD58" s="62">
        <f>AD28+AD41-AE57</f>
        <v>3811.7800000000025</v>
      </c>
      <c r="AE58" s="30"/>
      <c r="AI58" s="26" t="s">
        <v>13</v>
      </c>
      <c r="AJ58" s="27"/>
      <c r="AK58" s="27"/>
      <c r="AL58" s="62">
        <f>AL28+AL41-AM57</f>
        <v>5440.82</v>
      </c>
      <c r="AM58" s="30"/>
    </row>
    <row r="59" spans="1:39" x14ac:dyDescent="0.25">
      <c r="A59" t="s">
        <v>27</v>
      </c>
      <c r="D59" t="s">
        <v>25</v>
      </c>
      <c r="H59" t="s">
        <v>27</v>
      </c>
      <c r="K59" t="s">
        <v>25</v>
      </c>
      <c r="N59" t="s">
        <v>27</v>
      </c>
      <c r="Q59" t="s">
        <v>25</v>
      </c>
      <c r="T59" t="s">
        <v>27</v>
      </c>
      <c r="W59" t="s">
        <v>25</v>
      </c>
      <c r="AA59" t="s">
        <v>27</v>
      </c>
      <c r="AD59" t="s">
        <v>25</v>
      </c>
      <c r="AI59" t="s">
        <v>27</v>
      </c>
      <c r="AL59" t="s">
        <v>25</v>
      </c>
    </row>
  </sheetData>
  <mergeCells count="154">
    <mergeCell ref="N43:P43"/>
    <mergeCell ref="N44:P44"/>
    <mergeCell ref="N49:P49"/>
    <mergeCell ref="N45:P45"/>
    <mergeCell ref="N46:P46"/>
    <mergeCell ref="N47:P47"/>
    <mergeCell ref="N55:P55"/>
    <mergeCell ref="Y13:AA13"/>
    <mergeCell ref="S9:U9"/>
    <mergeCell ref="S10:U10"/>
    <mergeCell ref="S11:U11"/>
    <mergeCell ref="S12:U12"/>
    <mergeCell ref="S13:U13"/>
    <mergeCell ref="N39:P39"/>
    <mergeCell ref="N53:P53"/>
    <mergeCell ref="N48:P48"/>
    <mergeCell ref="T39:V39"/>
    <mergeCell ref="T43:V43"/>
    <mergeCell ref="T44:V44"/>
    <mergeCell ref="T45:V45"/>
    <mergeCell ref="T46:V46"/>
    <mergeCell ref="T47:V47"/>
    <mergeCell ref="T48:V48"/>
    <mergeCell ref="T49:V49"/>
    <mergeCell ref="G21:I21"/>
    <mergeCell ref="G22:I22"/>
    <mergeCell ref="Y21:AA21"/>
    <mergeCell ref="Y22:AA22"/>
    <mergeCell ref="A27:E27"/>
    <mergeCell ref="H27:L27"/>
    <mergeCell ref="S15:U15"/>
    <mergeCell ref="S20:U20"/>
    <mergeCell ref="S21:U21"/>
    <mergeCell ref="S22:U22"/>
    <mergeCell ref="Y15:AA15"/>
    <mergeCell ref="Y20:AA20"/>
    <mergeCell ref="A15:C15"/>
    <mergeCell ref="A20:C20"/>
    <mergeCell ref="M21:O21"/>
    <mergeCell ref="M22:O22"/>
    <mergeCell ref="N27:R27"/>
    <mergeCell ref="A21:C21"/>
    <mergeCell ref="A22:C22"/>
    <mergeCell ref="T27:X27"/>
    <mergeCell ref="AA27:AE27"/>
    <mergeCell ref="Y1:AC1"/>
    <mergeCell ref="Y3:AA3"/>
    <mergeCell ref="Y4:AA4"/>
    <mergeCell ref="Y5:AA5"/>
    <mergeCell ref="Y7:AA7"/>
    <mergeCell ref="Y9:AA9"/>
    <mergeCell ref="Y10:AA10"/>
    <mergeCell ref="Y11:AA11"/>
    <mergeCell ref="Y12:AA12"/>
    <mergeCell ref="S1:W1"/>
    <mergeCell ref="S3:U3"/>
    <mergeCell ref="S4:U4"/>
    <mergeCell ref="S5:U5"/>
    <mergeCell ref="S7:U7"/>
    <mergeCell ref="A1:E1"/>
    <mergeCell ref="A3:C3"/>
    <mergeCell ref="A4:C4"/>
    <mergeCell ref="A5:C5"/>
    <mergeCell ref="A7:C7"/>
    <mergeCell ref="G1:K1"/>
    <mergeCell ref="G3:I3"/>
    <mergeCell ref="G4:I4"/>
    <mergeCell ref="G5:I5"/>
    <mergeCell ref="G7:I7"/>
    <mergeCell ref="M1:Q1"/>
    <mergeCell ref="M3:O3"/>
    <mergeCell ref="M4:O4"/>
    <mergeCell ref="M5:O5"/>
    <mergeCell ref="M7:O7"/>
    <mergeCell ref="A11:C11"/>
    <mergeCell ref="A12:C12"/>
    <mergeCell ref="A13:C13"/>
    <mergeCell ref="M9:O9"/>
    <mergeCell ref="G12:I12"/>
    <mergeCell ref="G13:I13"/>
    <mergeCell ref="G15:I15"/>
    <mergeCell ref="G20:I20"/>
    <mergeCell ref="M10:O10"/>
    <mergeCell ref="M11:O11"/>
    <mergeCell ref="M12:O12"/>
    <mergeCell ref="M13:O13"/>
    <mergeCell ref="M15:O15"/>
    <mergeCell ref="M20:O20"/>
    <mergeCell ref="A9:C9"/>
    <mergeCell ref="G9:I9"/>
    <mergeCell ref="G10:I10"/>
    <mergeCell ref="G11:I11"/>
    <mergeCell ref="A10:C10"/>
    <mergeCell ref="AE5:AG5"/>
    <mergeCell ref="AE7:AG7"/>
    <mergeCell ref="AE15:AG15"/>
    <mergeCell ref="AE20:AG20"/>
    <mergeCell ref="AE21:AG21"/>
    <mergeCell ref="AE22:AG22"/>
    <mergeCell ref="AE9:AG9"/>
    <mergeCell ref="AE10:AG10"/>
    <mergeCell ref="AE11:AG11"/>
    <mergeCell ref="AE12:AG12"/>
    <mergeCell ref="AE13:AG13"/>
    <mergeCell ref="AE17:AG17"/>
    <mergeCell ref="AE18:AG18"/>
    <mergeCell ref="T53:V53"/>
    <mergeCell ref="T55:V55"/>
    <mergeCell ref="T38:V38"/>
    <mergeCell ref="AK1:AO1"/>
    <mergeCell ref="AK3:AM3"/>
    <mergeCell ref="AK4:AM4"/>
    <mergeCell ref="AK5:AM5"/>
    <mergeCell ref="AK7:AM7"/>
    <mergeCell ref="AK15:AM15"/>
    <mergeCell ref="AK20:AM20"/>
    <mergeCell ref="AK21:AM21"/>
    <mergeCell ref="AK22:AM22"/>
    <mergeCell ref="AK9:AM9"/>
    <mergeCell ref="AK10:AM10"/>
    <mergeCell ref="AK11:AM11"/>
    <mergeCell ref="AK12:AM12"/>
    <mergeCell ref="AK13:AM13"/>
    <mergeCell ref="AK17:AM17"/>
    <mergeCell ref="AK18:AM18"/>
    <mergeCell ref="AK19:AM19"/>
    <mergeCell ref="AK8:AM8"/>
    <mergeCell ref="AE1:AI1"/>
    <mergeCell ref="AE3:AG3"/>
    <mergeCell ref="AE4:AG4"/>
    <mergeCell ref="AA53:AC53"/>
    <mergeCell ref="AA55:AC55"/>
    <mergeCell ref="AI27:AM27"/>
    <mergeCell ref="AI38:AK38"/>
    <mergeCell ref="AI39:AK39"/>
    <mergeCell ref="AI43:AK43"/>
    <mergeCell ref="AI44:AK44"/>
    <mergeCell ref="AI45:AK45"/>
    <mergeCell ref="AI46:AK46"/>
    <mergeCell ref="AI47:AK47"/>
    <mergeCell ref="AI48:AK48"/>
    <mergeCell ref="AI49:AK49"/>
    <mergeCell ref="AI53:AK53"/>
    <mergeCell ref="AI55:AK55"/>
    <mergeCell ref="AA35:AC35"/>
    <mergeCell ref="AA38:AC38"/>
    <mergeCell ref="AA39:AC39"/>
    <mergeCell ref="AA43:AC43"/>
    <mergeCell ref="AA44:AC44"/>
    <mergeCell ref="AA45:AC45"/>
    <mergeCell ref="AA46:AC46"/>
    <mergeCell ref="AA47:AC47"/>
    <mergeCell ref="AA48:AC48"/>
    <mergeCell ref="AA49:AC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workbookViewId="0">
      <selection activeCell="D12" sqref="D12"/>
    </sheetView>
  </sheetViews>
  <sheetFormatPr defaultRowHeight="15" x14ac:dyDescent="0.25"/>
  <cols>
    <col min="1" max="1" width="18" customWidth="1"/>
    <col min="4" max="4" width="13.85546875" customWidth="1"/>
    <col min="5" max="5" width="13.28515625" customWidth="1"/>
    <col min="6" max="6" width="11.42578125" customWidth="1"/>
    <col min="10" max="10" width="11.5703125" customWidth="1"/>
    <col min="11" max="11" width="13.140625" customWidth="1"/>
    <col min="12" max="12" width="11" customWidth="1"/>
    <col min="14" max="14" width="6.140625" customWidth="1"/>
    <col min="15" max="15" width="3.42578125" customWidth="1"/>
    <col min="16" max="16" width="4" customWidth="1"/>
    <col min="19" max="19" width="12.28515625" customWidth="1"/>
    <col min="20" max="20" width="10.85546875" customWidth="1"/>
    <col min="21" max="21" width="10.140625" customWidth="1"/>
  </cols>
  <sheetData>
    <row r="1" spans="2:21" ht="6" customHeight="1" x14ac:dyDescent="0.3"/>
    <row r="2" spans="2:21" ht="14.45" hidden="1" x14ac:dyDescent="0.3"/>
    <row r="3" spans="2:21" ht="15.75" thickBot="1" x14ac:dyDescent="0.3">
      <c r="B3" s="166" t="s">
        <v>55</v>
      </c>
      <c r="C3" s="166"/>
      <c r="D3" s="166"/>
      <c r="E3" s="166"/>
      <c r="F3" s="166"/>
      <c r="I3" s="166" t="s">
        <v>73</v>
      </c>
      <c r="J3" s="166"/>
      <c r="K3" s="166"/>
      <c r="L3" s="166"/>
      <c r="M3" s="166"/>
      <c r="Q3" s="166" t="s">
        <v>69</v>
      </c>
      <c r="R3" s="166"/>
      <c r="S3" s="166"/>
      <c r="T3" s="166"/>
      <c r="U3" s="166"/>
    </row>
    <row r="4" spans="2:21" ht="19.5" thickBot="1" x14ac:dyDescent="0.35">
      <c r="B4" s="22" t="s">
        <v>32</v>
      </c>
      <c r="C4" s="23"/>
      <c r="D4" s="24"/>
      <c r="E4" s="62">
        <v>3620.880000000001</v>
      </c>
      <c r="F4" s="29"/>
      <c r="I4" s="22" t="s">
        <v>32</v>
      </c>
      <c r="J4" s="23"/>
      <c r="K4" s="24"/>
      <c r="L4" s="62">
        <v>2448.21</v>
      </c>
      <c r="M4" s="29"/>
      <c r="Q4" s="22" t="s">
        <v>32</v>
      </c>
      <c r="R4" s="23"/>
      <c r="S4" s="24"/>
      <c r="T4" s="62">
        <v>4396.2700000000004</v>
      </c>
      <c r="U4" s="29"/>
    </row>
    <row r="5" spans="2:21" ht="18.75" x14ac:dyDescent="0.3">
      <c r="B5" s="36" t="s">
        <v>10</v>
      </c>
      <c r="C5" s="37"/>
      <c r="D5" s="38"/>
      <c r="E5" s="7"/>
      <c r="F5" s="8"/>
      <c r="I5" s="36" t="s">
        <v>10</v>
      </c>
      <c r="J5" s="37"/>
      <c r="K5" s="38"/>
      <c r="L5" s="7"/>
      <c r="M5" s="8"/>
      <c r="Q5" s="36" t="s">
        <v>10</v>
      </c>
      <c r="R5" s="37"/>
      <c r="S5" s="38"/>
      <c r="T5" s="7"/>
      <c r="U5" s="8"/>
    </row>
    <row r="6" spans="2:21" ht="15.75" x14ac:dyDescent="0.25">
      <c r="B6" s="39" t="s">
        <v>1</v>
      </c>
      <c r="C6" s="40"/>
      <c r="D6" s="41"/>
      <c r="E6" s="3"/>
      <c r="F6" s="4"/>
      <c r="I6" s="39" t="s">
        <v>1</v>
      </c>
      <c r="J6" s="40"/>
      <c r="K6" s="41"/>
      <c r="L6" s="3"/>
      <c r="M6" s="4"/>
      <c r="Q6" s="39" t="s">
        <v>1</v>
      </c>
      <c r="R6" s="40"/>
      <c r="S6" s="41"/>
      <c r="T6" s="3"/>
      <c r="U6" s="4"/>
    </row>
    <row r="7" spans="2:21" ht="15.75" x14ac:dyDescent="0.25">
      <c r="B7" s="42" t="s">
        <v>2</v>
      </c>
      <c r="C7" s="43"/>
      <c r="D7" s="44"/>
      <c r="E7" s="77">
        <v>5296.01</v>
      </c>
      <c r="F7" s="4"/>
      <c r="I7" s="42" t="s">
        <v>2</v>
      </c>
      <c r="J7" s="43"/>
      <c r="K7" s="44"/>
      <c r="L7" s="75">
        <v>2564.84</v>
      </c>
      <c r="M7" s="4"/>
      <c r="Q7" s="42" t="s">
        <v>2</v>
      </c>
      <c r="R7" s="43"/>
      <c r="S7" s="44"/>
      <c r="T7" s="75">
        <v>1863</v>
      </c>
      <c r="U7" s="4"/>
    </row>
    <row r="8" spans="2:21" ht="15.75" x14ac:dyDescent="0.25">
      <c r="B8" s="1" t="s">
        <v>3</v>
      </c>
      <c r="C8" s="2"/>
      <c r="D8" s="2"/>
      <c r="E8" s="63">
        <v>671.85</v>
      </c>
      <c r="F8" s="4"/>
      <c r="I8" s="1" t="s">
        <v>3</v>
      </c>
      <c r="J8" s="2"/>
      <c r="K8" s="2"/>
      <c r="L8" s="63">
        <v>941.53</v>
      </c>
      <c r="M8" s="4"/>
      <c r="Q8" s="1" t="s">
        <v>3</v>
      </c>
      <c r="R8" s="2"/>
      <c r="S8" s="2"/>
      <c r="T8" s="63">
        <v>452.77</v>
      </c>
      <c r="U8" s="4"/>
    </row>
    <row r="9" spans="2:21" ht="15.75" x14ac:dyDescent="0.25">
      <c r="B9" s="42" t="s">
        <v>4</v>
      </c>
      <c r="C9" s="43"/>
      <c r="D9" s="44"/>
      <c r="E9" s="79">
        <v>319</v>
      </c>
      <c r="F9" s="4"/>
      <c r="I9" s="42" t="s">
        <v>4</v>
      </c>
      <c r="J9" s="43"/>
      <c r="K9" s="44"/>
      <c r="L9" s="79">
        <v>1806</v>
      </c>
      <c r="M9" s="4"/>
      <c r="Q9" s="42" t="s">
        <v>4</v>
      </c>
      <c r="R9" s="43"/>
      <c r="S9" s="44"/>
      <c r="T9" s="75">
        <v>92</v>
      </c>
      <c r="U9" s="4"/>
    </row>
    <row r="10" spans="2:21" ht="15.75" x14ac:dyDescent="0.25">
      <c r="B10" s="1" t="s">
        <v>5</v>
      </c>
      <c r="C10" s="2"/>
      <c r="D10" s="2"/>
      <c r="E10" s="79">
        <v>345</v>
      </c>
      <c r="F10" s="4"/>
      <c r="I10" s="1" t="s">
        <v>5</v>
      </c>
      <c r="J10" s="2"/>
      <c r="K10" s="2"/>
      <c r="L10" s="79">
        <v>115</v>
      </c>
      <c r="M10" s="4"/>
      <c r="Q10" s="1" t="s">
        <v>5</v>
      </c>
      <c r="R10" s="2"/>
      <c r="S10" s="2"/>
      <c r="T10" s="79">
        <v>46</v>
      </c>
      <c r="U10" s="4"/>
    </row>
    <row r="11" spans="2:21" ht="15.75" x14ac:dyDescent="0.25">
      <c r="B11" s="163"/>
      <c r="C11" s="164"/>
      <c r="D11" s="165"/>
      <c r="E11" s="79"/>
      <c r="F11" s="4"/>
      <c r="I11" s="163"/>
      <c r="J11" s="164"/>
      <c r="K11" s="165"/>
      <c r="L11" s="79"/>
      <c r="M11" s="4"/>
      <c r="Q11" s="1" t="s">
        <v>62</v>
      </c>
      <c r="R11" s="80"/>
      <c r="S11" s="81"/>
      <c r="T11" s="79">
        <v>420</v>
      </c>
      <c r="U11" s="4"/>
    </row>
    <row r="12" spans="2:21" ht="15.75" x14ac:dyDescent="0.25">
      <c r="B12" s="1" t="s">
        <v>58</v>
      </c>
      <c r="C12" s="80"/>
      <c r="D12" s="81"/>
      <c r="E12" s="75">
        <v>138</v>
      </c>
      <c r="F12" s="4"/>
      <c r="I12" s="1" t="s">
        <v>62</v>
      </c>
      <c r="J12" s="80"/>
      <c r="K12" s="81"/>
      <c r="L12" s="75">
        <v>180</v>
      </c>
      <c r="M12" s="4"/>
      <c r="Q12" s="163"/>
      <c r="R12" s="164"/>
      <c r="S12" s="165"/>
      <c r="T12" s="75"/>
      <c r="U12" s="4"/>
    </row>
    <row r="13" spans="2:21" ht="15.75" x14ac:dyDescent="0.25">
      <c r="B13" s="42" t="s">
        <v>14</v>
      </c>
      <c r="C13" s="43"/>
      <c r="D13" s="44"/>
      <c r="E13" s="63">
        <v>4.2</v>
      </c>
      <c r="F13" s="4"/>
      <c r="I13" s="42" t="s">
        <v>14</v>
      </c>
      <c r="J13" s="43"/>
      <c r="K13" s="44"/>
      <c r="L13" s="63">
        <v>0.7</v>
      </c>
      <c r="M13" s="4"/>
      <c r="Q13" s="42" t="s">
        <v>14</v>
      </c>
      <c r="R13" s="43"/>
      <c r="S13" s="44"/>
      <c r="T13" s="63">
        <v>0.7</v>
      </c>
      <c r="U13" s="4"/>
    </row>
    <row r="14" spans="2:21" ht="15.75" x14ac:dyDescent="0.25">
      <c r="B14" s="151" t="s">
        <v>56</v>
      </c>
      <c r="C14" s="152"/>
      <c r="D14" s="153"/>
      <c r="E14" s="63">
        <v>20.9</v>
      </c>
      <c r="F14" s="6"/>
      <c r="I14" s="151" t="s">
        <v>61</v>
      </c>
      <c r="J14" s="152"/>
      <c r="K14" s="153"/>
      <c r="L14" s="63">
        <v>30.6</v>
      </c>
      <c r="M14" s="6"/>
      <c r="Q14" s="151" t="s">
        <v>61</v>
      </c>
      <c r="R14" s="152"/>
      <c r="S14" s="153"/>
      <c r="T14" s="63">
        <v>10.199999999999999</v>
      </c>
      <c r="U14" s="6"/>
    </row>
    <row r="15" spans="2:21" ht="15.75" x14ac:dyDescent="0.25">
      <c r="B15" s="151" t="s">
        <v>51</v>
      </c>
      <c r="C15" s="152"/>
      <c r="D15" s="153"/>
      <c r="E15" s="77">
        <v>3</v>
      </c>
      <c r="F15" s="6"/>
      <c r="I15" s="151" t="s">
        <v>51</v>
      </c>
      <c r="J15" s="152"/>
      <c r="K15" s="153"/>
      <c r="L15" s="77"/>
      <c r="M15" s="6"/>
      <c r="Q15" s="151" t="s">
        <v>51</v>
      </c>
      <c r="R15" s="152"/>
      <c r="S15" s="153"/>
      <c r="T15" s="63"/>
      <c r="U15" s="6"/>
    </row>
    <row r="16" spans="2:21" ht="16.5" thickBot="1" x14ac:dyDescent="0.3">
      <c r="B16" s="45" t="s">
        <v>15</v>
      </c>
      <c r="C16" s="46"/>
      <c r="D16" s="47"/>
      <c r="E16" s="64">
        <v>4.75</v>
      </c>
      <c r="F16" s="6"/>
      <c r="I16" s="45" t="s">
        <v>15</v>
      </c>
      <c r="J16" s="46"/>
      <c r="K16" s="47"/>
      <c r="L16" s="64">
        <v>2.96</v>
      </c>
      <c r="M16" s="6"/>
      <c r="Q16" s="45" t="s">
        <v>15</v>
      </c>
      <c r="R16" s="46"/>
      <c r="S16" s="47"/>
      <c r="T16" s="75">
        <v>2.4699999999999998</v>
      </c>
      <c r="U16" s="6"/>
    </row>
    <row r="17" spans="2:21" ht="16.5" thickBot="1" x14ac:dyDescent="0.3">
      <c r="B17" s="48" t="s">
        <v>12</v>
      </c>
      <c r="C17" s="49"/>
      <c r="D17" s="50"/>
      <c r="E17" s="65">
        <f>SUM(E7:E16)</f>
        <v>6802.71</v>
      </c>
      <c r="F17" s="15"/>
      <c r="I17" s="48" t="s">
        <v>12</v>
      </c>
      <c r="J17" s="49"/>
      <c r="K17" s="50"/>
      <c r="L17" s="65">
        <f>SUM(L7:L16)</f>
        <v>5641.63</v>
      </c>
      <c r="M17" s="15"/>
      <c r="Q17" s="48" t="s">
        <v>12</v>
      </c>
      <c r="R17" s="49"/>
      <c r="S17" s="50"/>
      <c r="T17" s="65">
        <f>SUM(T7:T16)</f>
        <v>2887.1399999999994</v>
      </c>
      <c r="U17" s="15"/>
    </row>
    <row r="18" spans="2:21" ht="13.5" customHeight="1" x14ac:dyDescent="0.3">
      <c r="B18" s="36" t="s">
        <v>11</v>
      </c>
      <c r="C18" s="37"/>
      <c r="D18" s="38"/>
      <c r="E18" s="7"/>
      <c r="F18" s="8"/>
      <c r="I18" s="36" t="s">
        <v>11</v>
      </c>
      <c r="J18" s="37"/>
      <c r="K18" s="38"/>
      <c r="L18" s="7"/>
      <c r="M18" s="8"/>
      <c r="Q18" s="36" t="s">
        <v>11</v>
      </c>
      <c r="R18" s="37"/>
      <c r="S18" s="38"/>
      <c r="T18" s="7"/>
      <c r="U18" s="8"/>
    </row>
    <row r="19" spans="2:21" ht="10.5" customHeight="1" x14ac:dyDescent="0.25">
      <c r="B19" s="151" t="s">
        <v>59</v>
      </c>
      <c r="C19" s="152"/>
      <c r="D19" s="153"/>
      <c r="E19" s="76"/>
      <c r="F19" s="76"/>
      <c r="I19" s="151" t="s">
        <v>59</v>
      </c>
      <c r="J19" s="152"/>
      <c r="K19" s="153"/>
      <c r="L19" s="76"/>
      <c r="M19" s="76"/>
      <c r="Q19" s="151" t="s">
        <v>59</v>
      </c>
      <c r="R19" s="152"/>
      <c r="S19" s="153"/>
      <c r="T19" s="76"/>
      <c r="U19" s="76"/>
    </row>
    <row r="20" spans="2:21" ht="15.75" x14ac:dyDescent="0.25">
      <c r="B20" s="151" t="s">
        <v>44</v>
      </c>
      <c r="C20" s="152"/>
      <c r="D20" s="153"/>
      <c r="E20" s="76"/>
      <c r="F20" s="76">
        <v>1118</v>
      </c>
      <c r="I20" s="151" t="s">
        <v>44</v>
      </c>
      <c r="J20" s="152"/>
      <c r="K20" s="153"/>
      <c r="L20" s="76"/>
      <c r="M20" s="76">
        <v>726.7</v>
      </c>
      <c r="Q20" s="151" t="s">
        <v>44</v>
      </c>
      <c r="R20" s="152"/>
      <c r="S20" s="153"/>
      <c r="T20" s="76"/>
      <c r="U20" s="76">
        <v>812.69999999999993</v>
      </c>
    </row>
    <row r="21" spans="2:21" ht="15.75" x14ac:dyDescent="0.25">
      <c r="B21" s="151" t="s">
        <v>45</v>
      </c>
      <c r="C21" s="152"/>
      <c r="D21" s="153"/>
      <c r="E21" s="76"/>
      <c r="F21" s="76">
        <v>156</v>
      </c>
      <c r="I21" s="151" t="s">
        <v>45</v>
      </c>
      <c r="J21" s="152"/>
      <c r="K21" s="153"/>
      <c r="L21" s="76"/>
      <c r="M21" s="76">
        <v>101.4</v>
      </c>
      <c r="Q21" s="151" t="s">
        <v>45</v>
      </c>
      <c r="R21" s="152"/>
      <c r="S21" s="153"/>
      <c r="T21" s="76"/>
      <c r="U21" s="76">
        <v>113.39999999999999</v>
      </c>
    </row>
    <row r="22" spans="2:21" ht="15.75" x14ac:dyDescent="0.25">
      <c r="B22" s="151" t="s">
        <v>46</v>
      </c>
      <c r="C22" s="152"/>
      <c r="D22" s="153"/>
      <c r="E22" s="76"/>
      <c r="F22" s="76">
        <v>169</v>
      </c>
      <c r="I22" s="151" t="s">
        <v>46</v>
      </c>
      <c r="J22" s="152"/>
      <c r="K22" s="153"/>
      <c r="L22" s="76"/>
      <c r="M22" s="76">
        <v>109.85000000000001</v>
      </c>
      <c r="Q22" s="151" t="s">
        <v>46</v>
      </c>
      <c r="R22" s="152"/>
      <c r="S22" s="153"/>
      <c r="T22" s="76"/>
      <c r="U22" s="79">
        <v>122.85000000000001</v>
      </c>
    </row>
    <row r="23" spans="2:21" ht="15.75" x14ac:dyDescent="0.25">
      <c r="B23" s="151" t="s">
        <v>47</v>
      </c>
      <c r="C23" s="152"/>
      <c r="D23" s="153"/>
      <c r="E23" s="76"/>
      <c r="F23" s="7">
        <v>10.59</v>
      </c>
      <c r="I23" s="151" t="s">
        <v>47</v>
      </c>
      <c r="J23" s="152"/>
      <c r="K23" s="153"/>
      <c r="L23" s="76"/>
      <c r="M23" s="79">
        <v>4.7699999999999996</v>
      </c>
      <c r="Q23" s="151" t="s">
        <v>47</v>
      </c>
      <c r="R23" s="152"/>
      <c r="S23" s="153"/>
      <c r="T23" s="76"/>
      <c r="U23" s="76">
        <v>5.0199999999999996</v>
      </c>
    </row>
    <row r="24" spans="2:21" ht="15.75" x14ac:dyDescent="0.25">
      <c r="B24" s="151" t="s">
        <v>57</v>
      </c>
      <c r="C24" s="152"/>
      <c r="D24" s="153"/>
      <c r="E24" s="76"/>
      <c r="F24" s="7">
        <v>1626</v>
      </c>
      <c r="I24" s="151" t="s">
        <v>48</v>
      </c>
      <c r="J24" s="152"/>
      <c r="K24" s="153"/>
      <c r="L24" s="76"/>
      <c r="M24" s="7">
        <v>76.38</v>
      </c>
      <c r="Q24" s="151" t="s">
        <v>53</v>
      </c>
      <c r="R24" s="152"/>
      <c r="S24" s="153"/>
      <c r="T24" s="76"/>
      <c r="U24" s="64">
        <v>2.02</v>
      </c>
    </row>
    <row r="25" spans="2:21" ht="15.75" x14ac:dyDescent="0.25">
      <c r="B25" s="151" t="s">
        <v>43</v>
      </c>
      <c r="C25" s="152"/>
      <c r="D25" s="153"/>
      <c r="E25" s="76"/>
      <c r="F25" s="76">
        <v>371.5</v>
      </c>
      <c r="I25" s="151" t="s">
        <v>43</v>
      </c>
      <c r="J25" s="152"/>
      <c r="K25" s="153"/>
      <c r="L25" s="76"/>
      <c r="M25" s="76">
        <v>150.84</v>
      </c>
      <c r="Q25" s="151" t="s">
        <v>43</v>
      </c>
      <c r="R25" s="152"/>
      <c r="S25" s="153"/>
      <c r="T25" s="76"/>
      <c r="U25" s="63">
        <v>300</v>
      </c>
    </row>
    <row r="26" spans="2:21" ht="15.75" x14ac:dyDescent="0.25">
      <c r="B26" s="1" t="s">
        <v>3</v>
      </c>
      <c r="C26" s="2"/>
      <c r="D26" s="2"/>
      <c r="E26" s="63"/>
      <c r="F26" s="63">
        <v>924.73</v>
      </c>
      <c r="I26" s="1" t="s">
        <v>3</v>
      </c>
      <c r="J26" s="2"/>
      <c r="K26" s="2"/>
      <c r="L26" s="63"/>
      <c r="M26" s="63">
        <v>1077.21</v>
      </c>
      <c r="Q26" s="1" t="s">
        <v>3</v>
      </c>
      <c r="R26" s="2"/>
      <c r="S26" s="2"/>
      <c r="T26" s="63"/>
      <c r="U26" s="63">
        <v>977.73</v>
      </c>
    </row>
    <row r="27" spans="2:21" ht="15.75" x14ac:dyDescent="0.25">
      <c r="B27" s="42" t="s">
        <v>6</v>
      </c>
      <c r="C27" s="43"/>
      <c r="D27" s="44"/>
      <c r="E27" s="63"/>
      <c r="F27" s="3">
        <v>49.78</v>
      </c>
      <c r="I27" s="42" t="s">
        <v>6</v>
      </c>
      <c r="J27" s="43"/>
      <c r="K27" s="44"/>
      <c r="L27" s="63"/>
      <c r="M27" s="3">
        <v>119.61000000000001</v>
      </c>
      <c r="Q27" s="42" t="s">
        <v>6</v>
      </c>
      <c r="R27" s="43"/>
      <c r="S27" s="44"/>
      <c r="T27" s="63"/>
      <c r="U27" s="63">
        <v>56.66</v>
      </c>
    </row>
    <row r="28" spans="2:21" ht="15.75" x14ac:dyDescent="0.25">
      <c r="B28" s="1" t="s">
        <v>8</v>
      </c>
      <c r="C28" s="2"/>
      <c r="D28" s="2"/>
      <c r="E28" s="63"/>
      <c r="F28" s="3">
        <v>128.51999999999998</v>
      </c>
      <c r="I28" s="1" t="s">
        <v>8</v>
      </c>
      <c r="J28" s="2"/>
      <c r="K28" s="2"/>
      <c r="L28" s="63"/>
      <c r="M28" s="3">
        <v>55.93</v>
      </c>
      <c r="Q28" s="1" t="s">
        <v>8</v>
      </c>
      <c r="R28" s="2"/>
      <c r="S28" s="2"/>
      <c r="T28" s="63"/>
      <c r="U28" s="63">
        <v>88.259999999999991</v>
      </c>
    </row>
    <row r="29" spans="2:21" ht="15.75" x14ac:dyDescent="0.25">
      <c r="B29" s="151" t="s">
        <v>52</v>
      </c>
      <c r="C29" s="152"/>
      <c r="D29" s="153"/>
      <c r="E29" s="63"/>
      <c r="F29" s="3">
        <v>2484.19</v>
      </c>
      <c r="I29" s="151" t="s">
        <v>52</v>
      </c>
      <c r="J29" s="152"/>
      <c r="K29" s="153"/>
      <c r="L29" s="63"/>
      <c r="M29" s="3">
        <v>1083.8699999999999</v>
      </c>
      <c r="Q29" s="151" t="s">
        <v>71</v>
      </c>
      <c r="R29" s="152"/>
      <c r="S29" s="153"/>
      <c r="T29" s="63"/>
      <c r="U29" s="63">
        <v>260</v>
      </c>
    </row>
    <row r="30" spans="2:21" ht="15.75" x14ac:dyDescent="0.25">
      <c r="B30" s="42" t="s">
        <v>7</v>
      </c>
      <c r="C30" s="43"/>
      <c r="D30" s="44"/>
      <c r="E30" s="63"/>
      <c r="F30" s="3">
        <v>843.51</v>
      </c>
      <c r="I30" s="42" t="s">
        <v>7</v>
      </c>
      <c r="J30" s="43"/>
      <c r="K30" s="44"/>
      <c r="L30" s="63"/>
      <c r="M30" s="3">
        <v>133.71</v>
      </c>
      <c r="Q30" s="151" t="s">
        <v>72</v>
      </c>
      <c r="R30" s="152"/>
      <c r="S30" s="153"/>
      <c r="T30" s="63"/>
      <c r="U30" s="63">
        <v>980.37</v>
      </c>
    </row>
    <row r="31" spans="2:21" ht="12.75" customHeight="1" x14ac:dyDescent="0.25">
      <c r="B31" s="42"/>
      <c r="C31" s="43"/>
      <c r="D31" s="44"/>
      <c r="E31" s="64"/>
      <c r="F31" s="5"/>
      <c r="I31" s="163"/>
      <c r="J31" s="164"/>
      <c r="K31" s="165"/>
      <c r="L31" s="64"/>
      <c r="M31" s="5"/>
      <c r="Q31" s="151" t="s">
        <v>70</v>
      </c>
      <c r="R31" s="152"/>
      <c r="S31" s="153"/>
      <c r="T31" s="64"/>
      <c r="U31" s="64">
        <v>115</v>
      </c>
    </row>
    <row r="32" spans="2:21" ht="15.75" x14ac:dyDescent="0.25">
      <c r="B32" s="151" t="s">
        <v>49</v>
      </c>
      <c r="C32" s="152"/>
      <c r="D32" s="153"/>
      <c r="E32" s="64"/>
      <c r="F32" s="64">
        <v>70</v>
      </c>
      <c r="I32" s="151" t="s">
        <v>49</v>
      </c>
      <c r="J32" s="152"/>
      <c r="K32" s="153"/>
      <c r="L32" s="64"/>
      <c r="M32" s="64">
        <v>39</v>
      </c>
      <c r="Q32" s="151" t="s">
        <v>49</v>
      </c>
      <c r="R32" s="152"/>
      <c r="S32" s="153"/>
      <c r="T32" s="64"/>
      <c r="U32" s="79">
        <v>39</v>
      </c>
    </row>
    <row r="33" spans="2:21" ht="16.5" thickBot="1" x14ac:dyDescent="0.3">
      <c r="B33" s="45" t="s">
        <v>50</v>
      </c>
      <c r="C33" s="46"/>
      <c r="D33" s="47"/>
      <c r="E33" s="64"/>
      <c r="F33" s="5">
        <v>24.310000000000002</v>
      </c>
      <c r="I33" s="45" t="s">
        <v>50</v>
      </c>
      <c r="J33" s="46"/>
      <c r="K33" s="47"/>
      <c r="L33" s="64"/>
      <c r="M33" s="5">
        <v>14.3</v>
      </c>
      <c r="Q33" s="45" t="s">
        <v>50</v>
      </c>
      <c r="R33" s="46"/>
      <c r="S33" s="47"/>
      <c r="T33" s="64"/>
      <c r="U33" s="64">
        <v>13.75</v>
      </c>
    </row>
    <row r="34" spans="2:21" ht="16.5" thickBot="1" x14ac:dyDescent="0.3">
      <c r="B34" s="48" t="s">
        <v>12</v>
      </c>
      <c r="C34" s="49"/>
      <c r="D34" s="50"/>
      <c r="E34" s="78"/>
      <c r="F34" s="68">
        <f>SUM(F19:F33)</f>
        <v>7976.13</v>
      </c>
      <c r="I34" s="48" t="s">
        <v>12</v>
      </c>
      <c r="J34" s="49"/>
      <c r="K34" s="50"/>
      <c r="L34" s="78"/>
      <c r="M34" s="68">
        <f>SUM(M19:M33)</f>
        <v>3693.57</v>
      </c>
      <c r="Q34" s="48" t="s">
        <v>12</v>
      </c>
      <c r="R34" s="49"/>
      <c r="S34" s="50"/>
      <c r="T34" s="78"/>
      <c r="U34" s="68">
        <f>SUM(U19:U33)</f>
        <v>3886.7599999999993</v>
      </c>
    </row>
    <row r="35" spans="2:21" ht="16.5" thickBot="1" x14ac:dyDescent="0.3">
      <c r="B35" s="26" t="s">
        <v>13</v>
      </c>
      <c r="C35" s="27"/>
      <c r="D35" s="27"/>
      <c r="E35" s="62">
        <f>E4+E17-F34</f>
        <v>2447.46</v>
      </c>
      <c r="F35" s="30"/>
      <c r="I35" s="26" t="s">
        <v>13</v>
      </c>
      <c r="J35" s="27"/>
      <c r="K35" s="27"/>
      <c r="L35" s="62">
        <f>L4+L17-M34</f>
        <v>4396.2700000000004</v>
      </c>
      <c r="M35" s="30"/>
      <c r="Q35" s="26" t="s">
        <v>13</v>
      </c>
      <c r="R35" s="27"/>
      <c r="S35" s="27"/>
      <c r="T35" s="62">
        <f>T4+T17-U34</f>
        <v>3396.6500000000005</v>
      </c>
      <c r="U35" s="30"/>
    </row>
    <row r="36" spans="2:21" x14ac:dyDescent="0.25">
      <c r="B36" t="s">
        <v>27</v>
      </c>
      <c r="E36" t="s">
        <v>25</v>
      </c>
      <c r="I36" t="s">
        <v>27</v>
      </c>
      <c r="L36" t="s">
        <v>25</v>
      </c>
      <c r="Q36" t="s">
        <v>27</v>
      </c>
      <c r="T36" t="s">
        <v>25</v>
      </c>
    </row>
  </sheetData>
  <mergeCells count="42">
    <mergeCell ref="B3:F3"/>
    <mergeCell ref="I3:M3"/>
    <mergeCell ref="I11:K11"/>
    <mergeCell ref="B14:D14"/>
    <mergeCell ref="I14:K14"/>
    <mergeCell ref="B15:D15"/>
    <mergeCell ref="I15:K15"/>
    <mergeCell ref="B11:D11"/>
    <mergeCell ref="B19:D19"/>
    <mergeCell ref="I19:K19"/>
    <mergeCell ref="B20:D20"/>
    <mergeCell ref="I20:K20"/>
    <mergeCell ref="B21:D21"/>
    <mergeCell ref="I21:K21"/>
    <mergeCell ref="B22:D22"/>
    <mergeCell ref="I22:K22"/>
    <mergeCell ref="B23:D23"/>
    <mergeCell ref="I23:K23"/>
    <mergeCell ref="B24:D24"/>
    <mergeCell ref="I24:K24"/>
    <mergeCell ref="B25:D25"/>
    <mergeCell ref="I25:K25"/>
    <mergeCell ref="B29:D29"/>
    <mergeCell ref="I29:K29"/>
    <mergeCell ref="B32:D32"/>
    <mergeCell ref="I32:K32"/>
    <mergeCell ref="I31:K31"/>
    <mergeCell ref="Q3:U3"/>
    <mergeCell ref="Q14:S14"/>
    <mergeCell ref="Q15:S15"/>
    <mergeCell ref="Q19:S19"/>
    <mergeCell ref="Q20:S20"/>
    <mergeCell ref="Q29:S29"/>
    <mergeCell ref="Q31:S31"/>
    <mergeCell ref="Q32:S32"/>
    <mergeCell ref="Q12:S12"/>
    <mergeCell ref="Q30:S30"/>
    <mergeCell ref="Q21:S21"/>
    <mergeCell ref="Q22:S22"/>
    <mergeCell ref="Q23:S23"/>
    <mergeCell ref="Q24:S24"/>
    <mergeCell ref="Q25:S25"/>
  </mergeCells>
  <pageMargins left="0.70866141732283472" right="0.70866141732283472" top="0.15748031496062992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35"/>
  <sheetViews>
    <sheetView topLeftCell="W1" workbookViewId="0">
      <selection activeCell="AI3" sqref="AI3:AM3"/>
    </sheetView>
  </sheetViews>
  <sheetFormatPr defaultRowHeight="15" x14ac:dyDescent="0.25"/>
  <cols>
    <col min="1" max="1" width="18" customWidth="1"/>
    <col min="4" max="4" width="13.85546875" customWidth="1"/>
    <col min="5" max="5" width="13.28515625" customWidth="1"/>
    <col min="6" max="6" width="11.42578125" customWidth="1"/>
    <col min="10" max="10" width="11.5703125" customWidth="1"/>
    <col min="11" max="11" width="13.140625" customWidth="1"/>
    <col min="12" max="12" width="11" customWidth="1"/>
    <col min="16" max="18" width="11.28515625" customWidth="1"/>
    <col min="19" max="19" width="11" customWidth="1"/>
    <col min="20" max="20" width="11.42578125" customWidth="1"/>
    <col min="25" max="25" width="10.42578125" customWidth="1"/>
    <col min="31" max="31" width="10" customWidth="1"/>
    <col min="32" max="32" width="10.5703125" customWidth="1"/>
    <col min="33" max="33" width="11" customWidth="1"/>
    <col min="37" max="37" width="18" customWidth="1"/>
    <col min="38" max="38" width="10.5703125" customWidth="1"/>
    <col min="39" max="39" width="11.7109375" customWidth="1"/>
  </cols>
  <sheetData>
    <row r="3" spans="2:39" ht="21.75" thickBot="1" x14ac:dyDescent="0.4">
      <c r="B3" s="166" t="s">
        <v>65</v>
      </c>
      <c r="C3" s="166"/>
      <c r="D3" s="166"/>
      <c r="E3" s="166"/>
      <c r="F3" s="166"/>
      <c r="I3" s="166" t="s">
        <v>77</v>
      </c>
      <c r="J3" s="166"/>
      <c r="K3" s="166"/>
      <c r="L3" s="166"/>
      <c r="M3" s="166"/>
      <c r="P3" s="166" t="s">
        <v>78</v>
      </c>
      <c r="Q3" s="166"/>
      <c r="R3" s="166"/>
      <c r="S3" s="166"/>
      <c r="T3" s="166"/>
      <c r="V3" s="166" t="s">
        <v>80</v>
      </c>
      <c r="W3" s="166"/>
      <c r="X3" s="166"/>
      <c r="Y3" s="166"/>
      <c r="Z3" s="166"/>
      <c r="AC3" s="166" t="s">
        <v>81</v>
      </c>
      <c r="AD3" s="166"/>
      <c r="AE3" s="166"/>
      <c r="AF3" s="166"/>
      <c r="AG3" s="166"/>
      <c r="AI3" s="171" t="s">
        <v>85</v>
      </c>
      <c r="AJ3" s="171"/>
      <c r="AK3" s="171"/>
      <c r="AL3" s="171"/>
      <c r="AM3" s="171"/>
    </row>
    <row r="4" spans="2:39" ht="19.5" thickBot="1" x14ac:dyDescent="0.35">
      <c r="B4" s="22" t="s">
        <v>32</v>
      </c>
      <c r="C4" s="23"/>
      <c r="D4" s="24"/>
      <c r="E4" s="62">
        <v>3396.65</v>
      </c>
      <c r="F4" s="29"/>
      <c r="I4" s="22" t="s">
        <v>32</v>
      </c>
      <c r="J4" s="23"/>
      <c r="K4" s="24"/>
      <c r="L4" s="62">
        <v>2391.67</v>
      </c>
      <c r="M4" s="29"/>
      <c r="P4" s="22" t="s">
        <v>32</v>
      </c>
      <c r="Q4" s="23"/>
      <c r="R4" s="24"/>
      <c r="S4" s="62">
        <v>4073.17</v>
      </c>
      <c r="T4" s="29"/>
      <c r="V4" s="22" t="s">
        <v>17</v>
      </c>
      <c r="W4" s="23"/>
      <c r="X4" s="24"/>
      <c r="Y4" s="62">
        <v>5513.32</v>
      </c>
      <c r="Z4" s="29"/>
      <c r="AC4" s="22" t="s">
        <v>17</v>
      </c>
      <c r="AD4" s="23"/>
      <c r="AE4" s="24"/>
      <c r="AF4" s="62">
        <v>5082.3899999999994</v>
      </c>
      <c r="AG4" s="29"/>
      <c r="AI4" s="22" t="s">
        <v>17</v>
      </c>
      <c r="AJ4" s="23"/>
      <c r="AK4" s="24"/>
      <c r="AL4" s="62">
        <v>3396.65</v>
      </c>
      <c r="AM4" s="29"/>
    </row>
    <row r="5" spans="2:39" ht="18.75" x14ac:dyDescent="0.3">
      <c r="B5" s="36" t="s">
        <v>10</v>
      </c>
      <c r="C5" s="37"/>
      <c r="D5" s="38"/>
      <c r="E5" s="7"/>
      <c r="F5" s="8"/>
      <c r="I5" s="36" t="s">
        <v>10</v>
      </c>
      <c r="J5" s="37"/>
      <c r="K5" s="38"/>
      <c r="L5" s="7"/>
      <c r="M5" s="8"/>
      <c r="P5" s="36" t="s">
        <v>10</v>
      </c>
      <c r="Q5" s="37"/>
      <c r="R5" s="38"/>
      <c r="S5" s="7"/>
      <c r="T5" s="8"/>
      <c r="V5" s="36" t="s">
        <v>10</v>
      </c>
      <c r="W5" s="37"/>
      <c r="X5" s="38"/>
      <c r="Y5" s="7"/>
      <c r="Z5" s="8"/>
      <c r="AC5" s="36" t="s">
        <v>10</v>
      </c>
      <c r="AD5" s="37"/>
      <c r="AE5" s="38"/>
      <c r="AF5" s="7"/>
      <c r="AG5" s="8"/>
      <c r="AI5" s="36" t="s">
        <v>10</v>
      </c>
      <c r="AJ5" s="37"/>
      <c r="AK5" s="38"/>
      <c r="AL5" s="7"/>
      <c r="AM5" s="8"/>
    </row>
    <row r="6" spans="2:39" ht="15.75" x14ac:dyDescent="0.25">
      <c r="B6" s="39" t="s">
        <v>1</v>
      </c>
      <c r="C6" s="40"/>
      <c r="D6" s="41"/>
      <c r="E6" s="3"/>
      <c r="F6" s="4"/>
      <c r="I6" s="39" t="s">
        <v>1</v>
      </c>
      <c r="J6" s="40"/>
      <c r="K6" s="41"/>
      <c r="L6" s="3"/>
      <c r="M6" s="4"/>
      <c r="P6" s="39" t="s">
        <v>1</v>
      </c>
      <c r="Q6" s="40"/>
      <c r="R6" s="41"/>
      <c r="S6" s="3"/>
      <c r="T6" s="4"/>
      <c r="V6" s="39" t="s">
        <v>1</v>
      </c>
      <c r="W6" s="40"/>
      <c r="X6" s="41"/>
      <c r="Y6" s="3"/>
      <c r="Z6" s="4"/>
      <c r="AC6" s="39" t="s">
        <v>1</v>
      </c>
      <c r="AD6" s="40"/>
      <c r="AE6" s="41"/>
      <c r="AF6" s="3"/>
      <c r="AG6" s="4"/>
      <c r="AI6" s="39" t="s">
        <v>1</v>
      </c>
      <c r="AJ6" s="40"/>
      <c r="AK6" s="41"/>
      <c r="AL6" s="3"/>
      <c r="AM6" s="4"/>
    </row>
    <row r="7" spans="2:39" ht="15.75" x14ac:dyDescent="0.25">
      <c r="B7" s="151" t="s">
        <v>2</v>
      </c>
      <c r="C7" s="152"/>
      <c r="D7" s="153"/>
      <c r="E7" s="77">
        <v>561.5</v>
      </c>
      <c r="F7" s="4"/>
      <c r="I7" s="151" t="s">
        <v>2</v>
      </c>
      <c r="J7" s="152"/>
      <c r="K7" s="153"/>
      <c r="L7" s="79">
        <v>3861</v>
      </c>
      <c r="M7" s="4"/>
      <c r="P7" s="151" t="s">
        <v>2</v>
      </c>
      <c r="Q7" s="152"/>
      <c r="R7" s="153"/>
      <c r="S7" s="79">
        <v>1126.5</v>
      </c>
      <c r="T7" s="4"/>
      <c r="V7" s="151" t="s">
        <v>2</v>
      </c>
      <c r="W7" s="152"/>
      <c r="X7" s="153"/>
      <c r="Y7" s="88">
        <v>523.5</v>
      </c>
      <c r="Z7" s="4"/>
      <c r="AC7" s="151" t="s">
        <v>2</v>
      </c>
      <c r="AD7" s="152"/>
      <c r="AE7" s="153"/>
      <c r="AF7" s="88">
        <v>1000.41</v>
      </c>
      <c r="AG7" s="4"/>
      <c r="AI7" s="151" t="s">
        <v>2</v>
      </c>
      <c r="AJ7" s="152"/>
      <c r="AK7" s="153"/>
      <c r="AL7" s="88">
        <v>8974.91</v>
      </c>
      <c r="AM7" s="4"/>
    </row>
    <row r="8" spans="2:39" ht="15.75" x14ac:dyDescent="0.25">
      <c r="B8" s="1" t="s">
        <v>3</v>
      </c>
      <c r="C8" s="2"/>
      <c r="D8" s="2"/>
      <c r="E8" s="63">
        <v>96.17</v>
      </c>
      <c r="F8" s="4"/>
      <c r="I8" s="1" t="s">
        <v>3</v>
      </c>
      <c r="J8" s="2"/>
      <c r="K8" s="2"/>
      <c r="L8" s="75">
        <v>681.83</v>
      </c>
      <c r="M8" s="4"/>
      <c r="P8" s="1" t="s">
        <v>3</v>
      </c>
      <c r="Q8" s="2"/>
      <c r="R8" s="2"/>
      <c r="S8" s="75">
        <v>502.13</v>
      </c>
      <c r="T8" s="4"/>
      <c r="V8" s="1" t="s">
        <v>3</v>
      </c>
      <c r="W8" s="2"/>
      <c r="X8" s="2"/>
      <c r="Y8" s="87">
        <v>129.44</v>
      </c>
      <c r="Z8" s="4"/>
      <c r="AC8" s="1" t="s">
        <v>3</v>
      </c>
      <c r="AD8" s="2"/>
      <c r="AE8" s="2"/>
      <c r="AF8" s="87">
        <v>375.94</v>
      </c>
      <c r="AG8" s="4"/>
      <c r="AI8" s="1" t="s">
        <v>3</v>
      </c>
      <c r="AJ8" s="2"/>
      <c r="AK8" s="2"/>
      <c r="AL8" s="87">
        <v>2325.41</v>
      </c>
      <c r="AM8" s="4"/>
    </row>
    <row r="9" spans="2:39" ht="15.75" x14ac:dyDescent="0.25">
      <c r="B9" s="42" t="s">
        <v>4</v>
      </c>
      <c r="C9" s="43"/>
      <c r="D9" s="44"/>
      <c r="E9" s="79"/>
      <c r="F9" s="4"/>
      <c r="I9" s="42" t="s">
        <v>4</v>
      </c>
      <c r="J9" s="43"/>
      <c r="K9" s="44"/>
      <c r="L9" s="79">
        <v>161</v>
      </c>
      <c r="M9" s="4"/>
      <c r="P9" s="42" t="s">
        <v>4</v>
      </c>
      <c r="Q9" s="43"/>
      <c r="R9" s="44"/>
      <c r="S9" s="86">
        <v>1860</v>
      </c>
      <c r="T9" s="4"/>
      <c r="V9" s="42" t="s">
        <v>4</v>
      </c>
      <c r="W9" s="43"/>
      <c r="X9" s="44"/>
      <c r="Y9" s="86">
        <v>448</v>
      </c>
      <c r="Z9" s="4"/>
      <c r="AC9" s="42" t="s">
        <v>4</v>
      </c>
      <c r="AD9" s="43"/>
      <c r="AE9" s="44"/>
      <c r="AF9" s="86">
        <v>3476</v>
      </c>
      <c r="AG9" s="4"/>
      <c r="AI9" s="151" t="s">
        <v>83</v>
      </c>
      <c r="AJ9" s="152"/>
      <c r="AK9" s="153"/>
      <c r="AL9" s="86">
        <v>17877</v>
      </c>
      <c r="AM9" s="4"/>
    </row>
    <row r="10" spans="2:39" ht="15.75" x14ac:dyDescent="0.25">
      <c r="B10" s="42"/>
      <c r="C10" s="43"/>
      <c r="D10" s="44"/>
      <c r="E10" s="79"/>
      <c r="F10" s="4"/>
      <c r="I10" s="42"/>
      <c r="J10" s="43"/>
      <c r="K10" s="44"/>
      <c r="L10" s="79"/>
      <c r="M10" s="4"/>
      <c r="P10" s="42"/>
      <c r="Q10" s="43"/>
      <c r="R10" s="44"/>
      <c r="S10" s="86"/>
      <c r="T10" s="4"/>
      <c r="V10" s="42"/>
      <c r="W10" s="43"/>
      <c r="X10" s="44"/>
      <c r="Y10" s="86"/>
      <c r="Z10" s="4"/>
      <c r="AC10" s="42"/>
      <c r="AD10" s="43"/>
      <c r="AE10" s="44"/>
      <c r="AF10" s="86"/>
      <c r="AG10" s="4"/>
      <c r="AI10" s="151" t="s">
        <v>84</v>
      </c>
      <c r="AJ10" s="152"/>
      <c r="AK10" s="153"/>
      <c r="AL10" s="86">
        <v>161</v>
      </c>
      <c r="AM10" s="4"/>
    </row>
    <row r="11" spans="2:39" ht="15.75" x14ac:dyDescent="0.25">
      <c r="B11" s="1" t="s">
        <v>66</v>
      </c>
      <c r="C11" s="2"/>
      <c r="D11" s="2"/>
      <c r="E11" s="79">
        <v>30</v>
      </c>
      <c r="F11" s="4"/>
      <c r="I11" s="1" t="s">
        <v>66</v>
      </c>
      <c r="J11" s="2"/>
      <c r="K11" s="2"/>
      <c r="L11" s="79">
        <v>120</v>
      </c>
      <c r="M11" s="4"/>
      <c r="P11" s="151" t="s">
        <v>74</v>
      </c>
      <c r="Q11" s="152"/>
      <c r="R11" s="153"/>
      <c r="S11" s="87">
        <v>2.5</v>
      </c>
      <c r="T11" s="4"/>
      <c r="V11" s="151" t="s">
        <v>74</v>
      </c>
      <c r="W11" s="152"/>
      <c r="X11" s="153"/>
      <c r="Y11" s="87"/>
      <c r="Z11" s="4"/>
      <c r="AC11" s="151" t="s">
        <v>74</v>
      </c>
      <c r="AD11" s="152"/>
      <c r="AE11" s="153"/>
      <c r="AF11" s="87"/>
      <c r="AG11" s="4"/>
      <c r="AI11" s="151" t="s">
        <v>74</v>
      </c>
      <c r="AJ11" s="152"/>
      <c r="AK11" s="153"/>
      <c r="AL11" s="87">
        <v>22.5</v>
      </c>
      <c r="AM11" s="4"/>
    </row>
    <row r="12" spans="2:39" ht="15.6" x14ac:dyDescent="0.3">
      <c r="B12" s="72"/>
      <c r="C12" s="73"/>
      <c r="D12" s="74"/>
      <c r="E12" s="85"/>
      <c r="F12" s="6"/>
      <c r="I12" s="42"/>
      <c r="J12" s="43"/>
      <c r="K12" s="44"/>
      <c r="L12" s="85"/>
      <c r="M12" s="6"/>
      <c r="P12" s="42"/>
      <c r="Q12" s="43"/>
      <c r="R12" s="44"/>
      <c r="S12" s="98"/>
      <c r="T12" s="6"/>
      <c r="V12" s="42"/>
      <c r="W12" s="43"/>
      <c r="X12" s="44"/>
      <c r="Y12" s="98"/>
      <c r="Z12" s="6"/>
      <c r="AC12" s="42"/>
      <c r="AD12" s="43"/>
      <c r="AE12" s="44"/>
      <c r="AF12" s="98"/>
      <c r="AG12" s="6"/>
      <c r="AI12" s="42"/>
      <c r="AJ12" s="43"/>
      <c r="AK12" s="44"/>
      <c r="AL12" s="98"/>
      <c r="AM12" s="6"/>
    </row>
    <row r="13" spans="2:39" ht="15.75" x14ac:dyDescent="0.25">
      <c r="B13" s="72"/>
      <c r="C13" s="73"/>
      <c r="D13" s="74"/>
      <c r="E13" s="85"/>
      <c r="F13" s="6"/>
      <c r="I13" s="151" t="s">
        <v>74</v>
      </c>
      <c r="J13" s="152"/>
      <c r="K13" s="153"/>
      <c r="L13" s="85">
        <v>20</v>
      </c>
      <c r="M13" s="6"/>
      <c r="P13" s="151" t="s">
        <v>61</v>
      </c>
      <c r="Q13" s="152"/>
      <c r="R13" s="153"/>
      <c r="S13" s="85">
        <v>55.1</v>
      </c>
      <c r="T13" s="6"/>
      <c r="V13" s="151" t="s">
        <v>61</v>
      </c>
      <c r="W13" s="152"/>
      <c r="X13" s="153"/>
      <c r="Y13" s="92"/>
      <c r="Z13" s="6"/>
      <c r="AC13" s="151" t="s">
        <v>61</v>
      </c>
      <c r="AD13" s="152"/>
      <c r="AE13" s="153"/>
      <c r="AF13" s="92"/>
      <c r="AG13" s="6"/>
      <c r="AI13" s="151" t="s">
        <v>61</v>
      </c>
      <c r="AJ13" s="152"/>
      <c r="AK13" s="153"/>
      <c r="AL13" s="92">
        <v>55.1</v>
      </c>
      <c r="AM13" s="6"/>
    </row>
    <row r="14" spans="2:39" ht="16.5" thickBot="1" x14ac:dyDescent="0.3">
      <c r="B14" s="45" t="s">
        <v>15</v>
      </c>
      <c r="C14" s="46"/>
      <c r="D14" s="47"/>
      <c r="E14" s="64">
        <v>1.27</v>
      </c>
      <c r="F14" s="6"/>
      <c r="I14" s="154" t="s">
        <v>15</v>
      </c>
      <c r="J14" s="155"/>
      <c r="K14" s="156"/>
      <c r="L14" s="64">
        <v>1.6</v>
      </c>
      <c r="M14" s="6"/>
      <c r="P14" s="151" t="s">
        <v>15</v>
      </c>
      <c r="Q14" s="152"/>
      <c r="R14" s="153"/>
      <c r="S14" s="88">
        <v>1.46</v>
      </c>
      <c r="T14" s="6"/>
      <c r="V14" s="151" t="s">
        <v>15</v>
      </c>
      <c r="W14" s="152"/>
      <c r="X14" s="153"/>
      <c r="Y14" s="88">
        <v>1.69</v>
      </c>
      <c r="Z14" s="6"/>
      <c r="AC14" s="151" t="s">
        <v>15</v>
      </c>
      <c r="AD14" s="152"/>
      <c r="AE14" s="153"/>
      <c r="AF14" s="88">
        <v>1.28</v>
      </c>
      <c r="AG14" s="6"/>
      <c r="AI14" s="151" t="s">
        <v>15</v>
      </c>
      <c r="AJ14" s="152"/>
      <c r="AK14" s="153"/>
      <c r="AL14" s="88">
        <v>16.23</v>
      </c>
      <c r="AM14" s="6"/>
    </row>
    <row r="15" spans="2:39" ht="16.5" thickBot="1" x14ac:dyDescent="0.3">
      <c r="B15" s="48" t="s">
        <v>12</v>
      </c>
      <c r="C15" s="49"/>
      <c r="D15" s="50"/>
      <c r="E15" s="65">
        <f>SUM(E7:E14)</f>
        <v>688.93999999999994</v>
      </c>
      <c r="F15" s="15"/>
      <c r="I15" s="48" t="s">
        <v>12</v>
      </c>
      <c r="J15" s="49"/>
      <c r="K15" s="50"/>
      <c r="L15" s="65">
        <f>SUM(L7:L14)</f>
        <v>4845.43</v>
      </c>
      <c r="M15" s="15"/>
      <c r="P15" s="48" t="s">
        <v>12</v>
      </c>
      <c r="Q15" s="49"/>
      <c r="R15" s="50"/>
      <c r="S15" s="65">
        <f>SUM(S7:S14)</f>
        <v>3547.69</v>
      </c>
      <c r="T15" s="15"/>
      <c r="V15" s="48" t="s">
        <v>12</v>
      </c>
      <c r="W15" s="49"/>
      <c r="X15" s="50"/>
      <c r="Y15" s="65">
        <f>SUM(Y7:Y14)</f>
        <v>1102.6300000000001</v>
      </c>
      <c r="Z15" s="15"/>
      <c r="AC15" s="48" t="s">
        <v>12</v>
      </c>
      <c r="AD15" s="49"/>
      <c r="AE15" s="50"/>
      <c r="AF15" s="65">
        <f>SUM(AF7:AF14)</f>
        <v>4853.63</v>
      </c>
      <c r="AG15" s="15"/>
      <c r="AI15" s="48" t="s">
        <v>12</v>
      </c>
      <c r="AJ15" s="49"/>
      <c r="AK15" s="50"/>
      <c r="AL15" s="65">
        <f>SUM(AL7:AL14)</f>
        <v>29432.149999999998</v>
      </c>
      <c r="AM15" s="15"/>
    </row>
    <row r="16" spans="2:39" ht="18.75" x14ac:dyDescent="0.3">
      <c r="B16" s="36" t="s">
        <v>11</v>
      </c>
      <c r="C16" s="37"/>
      <c r="D16" s="38"/>
      <c r="E16" s="7"/>
      <c r="F16" s="8"/>
      <c r="I16" s="36" t="s">
        <v>11</v>
      </c>
      <c r="J16" s="37"/>
      <c r="K16" s="38"/>
      <c r="L16" s="7"/>
      <c r="M16" s="8"/>
      <c r="P16" s="36" t="s">
        <v>11</v>
      </c>
      <c r="Q16" s="37"/>
      <c r="R16" s="38"/>
      <c r="S16" s="7"/>
      <c r="T16" s="8"/>
      <c r="V16" s="36" t="s">
        <v>11</v>
      </c>
      <c r="W16" s="37"/>
      <c r="X16" s="38"/>
      <c r="Y16" s="7"/>
      <c r="Z16" s="8"/>
      <c r="AC16" s="36" t="s">
        <v>11</v>
      </c>
      <c r="AD16" s="37"/>
      <c r="AE16" s="38"/>
      <c r="AF16" s="7"/>
      <c r="AG16" s="8"/>
      <c r="AI16" s="36" t="s">
        <v>11</v>
      </c>
      <c r="AJ16" s="37"/>
      <c r="AK16" s="38"/>
      <c r="AL16" s="7"/>
      <c r="AM16" s="8"/>
    </row>
    <row r="17" spans="2:39" ht="15.75" x14ac:dyDescent="0.25">
      <c r="B17" s="151" t="s">
        <v>59</v>
      </c>
      <c r="C17" s="152"/>
      <c r="D17" s="153"/>
      <c r="E17" s="76"/>
      <c r="F17" s="76"/>
      <c r="I17" s="151" t="s">
        <v>59</v>
      </c>
      <c r="J17" s="152"/>
      <c r="K17" s="153"/>
      <c r="L17" s="76"/>
      <c r="M17" s="76"/>
      <c r="P17" s="151" t="s">
        <v>59</v>
      </c>
      <c r="Q17" s="152"/>
      <c r="R17" s="153"/>
      <c r="S17" s="76"/>
      <c r="T17" s="76"/>
      <c r="V17" s="151" t="s">
        <v>59</v>
      </c>
      <c r="W17" s="152"/>
      <c r="X17" s="153"/>
      <c r="Y17" s="76"/>
      <c r="Z17" s="76"/>
      <c r="AC17" s="151" t="s">
        <v>59</v>
      </c>
      <c r="AD17" s="152"/>
      <c r="AE17" s="153"/>
      <c r="AF17" s="76"/>
      <c r="AG17" s="76"/>
      <c r="AI17" s="151" t="s">
        <v>59</v>
      </c>
      <c r="AJ17" s="152"/>
      <c r="AK17" s="153"/>
      <c r="AL17" s="76"/>
      <c r="AM17" s="76"/>
    </row>
    <row r="18" spans="2:39" ht="15.75" x14ac:dyDescent="0.25">
      <c r="B18" s="151" t="s">
        <v>44</v>
      </c>
      <c r="C18" s="152"/>
      <c r="D18" s="153"/>
      <c r="E18" s="79"/>
      <c r="F18" s="79">
        <v>812.69999999999993</v>
      </c>
      <c r="I18" s="151" t="s">
        <v>44</v>
      </c>
      <c r="J18" s="152"/>
      <c r="K18" s="153"/>
      <c r="L18" s="76"/>
      <c r="M18" s="76">
        <v>812.7</v>
      </c>
      <c r="P18" s="151" t="s">
        <v>44</v>
      </c>
      <c r="Q18" s="152"/>
      <c r="R18" s="153"/>
      <c r="S18" s="76"/>
      <c r="T18" s="76">
        <v>270.89999999999998</v>
      </c>
      <c r="V18" s="151" t="s">
        <v>44</v>
      </c>
      <c r="W18" s="152"/>
      <c r="X18" s="153"/>
      <c r="Y18" s="76"/>
      <c r="Z18" s="76">
        <v>227.9</v>
      </c>
      <c r="AC18" s="151" t="s">
        <v>44</v>
      </c>
      <c r="AD18" s="152"/>
      <c r="AE18" s="153"/>
      <c r="AF18" s="76"/>
      <c r="AG18" s="76">
        <v>227.9</v>
      </c>
      <c r="AI18" s="151" t="s">
        <v>44</v>
      </c>
      <c r="AJ18" s="152"/>
      <c r="AK18" s="153"/>
      <c r="AL18" s="76"/>
      <c r="AM18" s="76">
        <v>3035.8</v>
      </c>
    </row>
    <row r="19" spans="2:39" ht="15.75" x14ac:dyDescent="0.25">
      <c r="B19" s="151" t="s">
        <v>45</v>
      </c>
      <c r="C19" s="152"/>
      <c r="D19" s="153"/>
      <c r="E19" s="83"/>
      <c r="F19" s="63">
        <v>113.39999999999999</v>
      </c>
      <c r="I19" s="151" t="s">
        <v>45</v>
      </c>
      <c r="J19" s="152"/>
      <c r="K19" s="153"/>
      <c r="L19" s="76"/>
      <c r="M19" s="76">
        <v>113.4</v>
      </c>
      <c r="P19" s="151" t="s">
        <v>45</v>
      </c>
      <c r="Q19" s="152"/>
      <c r="R19" s="153"/>
      <c r="S19" s="88"/>
      <c r="T19" s="88">
        <v>37.799999999999997</v>
      </c>
      <c r="V19" s="151" t="s">
        <v>45</v>
      </c>
      <c r="W19" s="152"/>
      <c r="X19" s="153"/>
      <c r="Y19" s="88"/>
      <c r="Z19" s="88">
        <v>31.8</v>
      </c>
      <c r="AC19" s="151" t="s">
        <v>45</v>
      </c>
      <c r="AD19" s="152"/>
      <c r="AE19" s="153"/>
      <c r="AF19" s="88"/>
      <c r="AG19" s="91">
        <v>31.8</v>
      </c>
      <c r="AI19" s="151" t="s">
        <v>45</v>
      </c>
      <c r="AJ19" s="152"/>
      <c r="AK19" s="153"/>
      <c r="AL19" s="88"/>
      <c r="AM19" s="91">
        <v>423.6</v>
      </c>
    </row>
    <row r="20" spans="2:39" ht="15.75" x14ac:dyDescent="0.25">
      <c r="B20" s="151" t="s">
        <v>67</v>
      </c>
      <c r="C20" s="152"/>
      <c r="D20" s="153"/>
      <c r="E20" s="83"/>
      <c r="F20" s="63">
        <v>122.85000000000001</v>
      </c>
      <c r="I20" s="151" t="s">
        <v>46</v>
      </c>
      <c r="J20" s="152"/>
      <c r="K20" s="153"/>
      <c r="L20" s="76"/>
      <c r="M20" s="76">
        <v>122.85</v>
      </c>
      <c r="P20" s="151" t="s">
        <v>46</v>
      </c>
      <c r="Q20" s="152"/>
      <c r="R20" s="153"/>
      <c r="S20" s="88"/>
      <c r="T20" s="88">
        <v>40.950000000000003</v>
      </c>
      <c r="V20" s="151" t="s">
        <v>46</v>
      </c>
      <c r="W20" s="152"/>
      <c r="X20" s="153"/>
      <c r="Y20" s="88"/>
      <c r="Z20" s="88">
        <v>34.450000000000003</v>
      </c>
      <c r="AC20" s="151" t="s">
        <v>46</v>
      </c>
      <c r="AD20" s="152"/>
      <c r="AE20" s="153"/>
      <c r="AF20" s="88"/>
      <c r="AG20" s="91">
        <v>34.450000000000003</v>
      </c>
      <c r="AI20" s="151" t="s">
        <v>46</v>
      </c>
      <c r="AJ20" s="152"/>
      <c r="AK20" s="153"/>
      <c r="AL20" s="88"/>
      <c r="AM20" s="91">
        <v>458.9</v>
      </c>
    </row>
    <row r="21" spans="2:39" ht="15.75" x14ac:dyDescent="0.25">
      <c r="B21" s="151" t="s">
        <v>47</v>
      </c>
      <c r="C21" s="152"/>
      <c r="D21" s="153"/>
      <c r="E21" s="83"/>
      <c r="F21" s="63">
        <v>5.67</v>
      </c>
      <c r="I21" s="151" t="s">
        <v>47</v>
      </c>
      <c r="J21" s="152"/>
      <c r="K21" s="153"/>
      <c r="L21" s="76"/>
      <c r="M21" s="76">
        <v>5.67</v>
      </c>
      <c r="P21" s="151" t="s">
        <v>47</v>
      </c>
      <c r="Q21" s="152"/>
      <c r="R21" s="153"/>
      <c r="S21" s="88"/>
      <c r="T21" s="88">
        <v>5.67</v>
      </c>
      <c r="V21" s="151" t="s">
        <v>47</v>
      </c>
      <c r="W21" s="152"/>
      <c r="X21" s="153"/>
      <c r="Y21" s="88"/>
      <c r="Z21" s="88"/>
      <c r="AC21" s="151" t="s">
        <v>47</v>
      </c>
      <c r="AD21" s="152"/>
      <c r="AE21" s="153"/>
      <c r="AF21" s="88"/>
      <c r="AG21" s="88"/>
      <c r="AI21" s="151" t="s">
        <v>47</v>
      </c>
      <c r="AJ21" s="152"/>
      <c r="AK21" s="153"/>
      <c r="AL21" s="88"/>
      <c r="AM21" s="88">
        <v>21.78</v>
      </c>
    </row>
    <row r="22" spans="2:39" ht="15.75" x14ac:dyDescent="0.25">
      <c r="B22" s="151" t="s">
        <v>43</v>
      </c>
      <c r="C22" s="152"/>
      <c r="D22" s="153"/>
      <c r="E22" s="79"/>
      <c r="F22" s="79">
        <v>180</v>
      </c>
      <c r="I22" s="151" t="s">
        <v>43</v>
      </c>
      <c r="J22" s="152"/>
      <c r="K22" s="153"/>
      <c r="L22" s="76"/>
      <c r="M22" s="76">
        <v>180</v>
      </c>
      <c r="P22" s="151" t="s">
        <v>43</v>
      </c>
      <c r="Q22" s="152"/>
      <c r="R22" s="153"/>
      <c r="S22" s="89"/>
      <c r="T22" s="89">
        <v>60</v>
      </c>
      <c r="V22" s="151" t="s">
        <v>43</v>
      </c>
      <c r="W22" s="152"/>
      <c r="X22" s="153"/>
      <c r="Y22" s="89"/>
      <c r="Z22" s="88">
        <v>60</v>
      </c>
      <c r="AC22" s="151" t="s">
        <v>43</v>
      </c>
      <c r="AD22" s="152"/>
      <c r="AE22" s="153"/>
      <c r="AF22" s="89"/>
      <c r="AG22" s="88">
        <v>60</v>
      </c>
      <c r="AI22" s="151" t="s">
        <v>43</v>
      </c>
      <c r="AJ22" s="152"/>
      <c r="AK22" s="153"/>
      <c r="AL22" s="89"/>
      <c r="AM22" s="88">
        <v>720</v>
      </c>
    </row>
    <row r="23" spans="2:39" ht="15.75" x14ac:dyDescent="0.25">
      <c r="B23" s="1" t="s">
        <v>3</v>
      </c>
      <c r="C23" s="2"/>
      <c r="D23" s="2"/>
      <c r="E23" s="75"/>
      <c r="F23" s="79">
        <v>369.65</v>
      </c>
      <c r="I23" s="1" t="s">
        <v>3</v>
      </c>
      <c r="J23" s="2"/>
      <c r="K23" s="2"/>
      <c r="L23" s="63"/>
      <c r="M23" s="63">
        <v>798.46</v>
      </c>
      <c r="P23" s="1" t="s">
        <v>3</v>
      </c>
      <c r="Q23" s="2"/>
      <c r="R23" s="2"/>
      <c r="S23" s="90"/>
      <c r="T23" s="90">
        <v>496.1</v>
      </c>
      <c r="V23" s="1" t="s">
        <v>3</v>
      </c>
      <c r="W23" s="2"/>
      <c r="X23" s="2"/>
      <c r="Y23" s="90"/>
      <c r="Z23" s="90">
        <v>479.05</v>
      </c>
      <c r="AC23" s="1" t="s">
        <v>3</v>
      </c>
      <c r="AD23" s="2"/>
      <c r="AE23" s="2"/>
      <c r="AF23" s="90"/>
      <c r="AG23" s="90">
        <v>411.7</v>
      </c>
      <c r="AI23" s="1" t="s">
        <v>3</v>
      </c>
      <c r="AJ23" s="2"/>
      <c r="AK23" s="2"/>
      <c r="AL23" s="90"/>
      <c r="AM23" s="90">
        <v>3522.67</v>
      </c>
    </row>
    <row r="24" spans="2:39" ht="15.75" x14ac:dyDescent="0.25">
      <c r="B24" s="42" t="s">
        <v>6</v>
      </c>
      <c r="C24" s="43"/>
      <c r="D24" s="44"/>
      <c r="E24" s="84"/>
      <c r="F24" s="63"/>
      <c r="I24" s="42" t="s">
        <v>6</v>
      </c>
      <c r="J24" s="43"/>
      <c r="K24" s="44"/>
      <c r="L24" s="63"/>
      <c r="M24" s="63">
        <v>51.64</v>
      </c>
      <c r="P24" s="42" t="s">
        <v>6</v>
      </c>
      <c r="Q24" s="43"/>
      <c r="R24" s="44"/>
      <c r="S24" s="91"/>
      <c r="T24" s="91">
        <v>0</v>
      </c>
      <c r="V24" s="42" t="s">
        <v>6</v>
      </c>
      <c r="W24" s="43"/>
      <c r="X24" s="44"/>
      <c r="Y24" s="91"/>
      <c r="Z24" s="86">
        <v>64.55</v>
      </c>
      <c r="AC24" s="42" t="s">
        <v>6</v>
      </c>
      <c r="AD24" s="43"/>
      <c r="AE24" s="44"/>
      <c r="AF24" s="91"/>
      <c r="AG24" s="94">
        <v>58.09</v>
      </c>
      <c r="AI24" s="42" t="s">
        <v>6</v>
      </c>
      <c r="AJ24" s="43"/>
      <c r="AK24" s="44"/>
      <c r="AL24" s="91"/>
      <c r="AM24" s="94">
        <v>238.82</v>
      </c>
    </row>
    <row r="25" spans="2:39" ht="15.75" x14ac:dyDescent="0.25">
      <c r="B25" s="1" t="s">
        <v>8</v>
      </c>
      <c r="C25" s="2"/>
      <c r="D25" s="2"/>
      <c r="E25" s="84"/>
      <c r="F25" s="63">
        <v>43.629999999999995</v>
      </c>
      <c r="I25" s="1" t="s">
        <v>8</v>
      </c>
      <c r="J25" s="2"/>
      <c r="K25" s="2"/>
      <c r="L25" s="63"/>
      <c r="M25" s="63">
        <v>50.66</v>
      </c>
      <c r="P25" s="1" t="s">
        <v>8</v>
      </c>
      <c r="Q25" s="2"/>
      <c r="R25" s="2"/>
      <c r="S25" s="90"/>
      <c r="T25" s="90">
        <v>21.45</v>
      </c>
      <c r="V25" s="1" t="s">
        <v>8</v>
      </c>
      <c r="W25" s="2"/>
      <c r="X25" s="2"/>
      <c r="Y25" s="90"/>
      <c r="Z25" s="90">
        <v>22.37</v>
      </c>
      <c r="AC25" s="1" t="s">
        <v>8</v>
      </c>
      <c r="AD25" s="2"/>
      <c r="AE25" s="2"/>
      <c r="AF25" s="90"/>
      <c r="AG25" s="90">
        <v>12.36</v>
      </c>
      <c r="AI25" s="1" t="s">
        <v>8</v>
      </c>
      <c r="AJ25" s="2"/>
      <c r="AK25" s="2"/>
      <c r="AL25" s="90"/>
      <c r="AM25" s="90">
        <v>212.13</v>
      </c>
    </row>
    <row r="26" spans="2:39" ht="15.75" x14ac:dyDescent="0.25">
      <c r="B26" s="151" t="s">
        <v>68</v>
      </c>
      <c r="C26" s="152"/>
      <c r="D26" s="153"/>
      <c r="E26" s="84"/>
      <c r="F26" s="79">
        <v>36.72</v>
      </c>
      <c r="I26" s="151" t="s">
        <v>68</v>
      </c>
      <c r="J26" s="152"/>
      <c r="K26" s="153"/>
      <c r="L26" s="63"/>
      <c r="M26" s="63">
        <v>96.35</v>
      </c>
      <c r="P26" s="151" t="s">
        <v>68</v>
      </c>
      <c r="Q26" s="152"/>
      <c r="R26" s="153"/>
      <c r="S26" s="63"/>
      <c r="T26" s="63">
        <v>29.72</v>
      </c>
      <c r="V26" s="151" t="s">
        <v>48</v>
      </c>
      <c r="W26" s="152"/>
      <c r="X26" s="153"/>
      <c r="Y26" s="63"/>
      <c r="Z26" s="90">
        <v>47.54</v>
      </c>
      <c r="AC26" s="151" t="s">
        <v>82</v>
      </c>
      <c r="AD26" s="152"/>
      <c r="AE26" s="153"/>
      <c r="AF26" s="63"/>
      <c r="AG26" s="63">
        <v>29.78</v>
      </c>
      <c r="AI26" s="151" t="s">
        <v>68</v>
      </c>
      <c r="AJ26" s="152"/>
      <c r="AK26" s="153"/>
      <c r="AL26" s="63"/>
      <c r="AM26" s="63">
        <v>192.57</v>
      </c>
    </row>
    <row r="27" spans="2:39" ht="15.75" x14ac:dyDescent="0.25">
      <c r="B27" s="42"/>
      <c r="C27" s="43"/>
      <c r="D27" s="44"/>
      <c r="E27" s="77"/>
      <c r="F27" s="79"/>
      <c r="I27" s="151" t="s">
        <v>75</v>
      </c>
      <c r="J27" s="152"/>
      <c r="K27" s="153"/>
      <c r="L27" s="63"/>
      <c r="M27" s="63">
        <v>650</v>
      </c>
      <c r="P27" s="151" t="s">
        <v>79</v>
      </c>
      <c r="Q27" s="152"/>
      <c r="R27" s="153"/>
      <c r="S27" s="63"/>
      <c r="T27" s="63">
        <v>1139.05</v>
      </c>
      <c r="V27" s="151" t="s">
        <v>75</v>
      </c>
      <c r="W27" s="152"/>
      <c r="X27" s="153"/>
      <c r="Y27" s="63"/>
      <c r="Z27" s="90">
        <v>560</v>
      </c>
      <c r="AC27" s="151" t="s">
        <v>75</v>
      </c>
      <c r="AD27" s="152"/>
      <c r="AE27" s="153"/>
      <c r="AF27" s="63"/>
      <c r="AG27" s="93">
        <v>4000</v>
      </c>
      <c r="AI27" s="151" t="s">
        <v>75</v>
      </c>
      <c r="AJ27" s="152"/>
      <c r="AK27" s="153"/>
      <c r="AL27" s="63"/>
      <c r="AM27" s="90">
        <v>1798</v>
      </c>
    </row>
    <row r="28" spans="2:39" ht="15.75" x14ac:dyDescent="0.25">
      <c r="B28" s="42"/>
      <c r="C28" s="43"/>
      <c r="D28" s="44"/>
      <c r="E28" s="77"/>
      <c r="F28" s="79"/>
      <c r="I28" s="42"/>
      <c r="J28" s="43"/>
      <c r="K28" s="44"/>
      <c r="L28" s="77"/>
      <c r="M28" s="63"/>
      <c r="P28" s="42"/>
      <c r="Q28" s="43"/>
      <c r="R28" s="44"/>
      <c r="S28" s="63"/>
      <c r="T28" s="63"/>
      <c r="V28" s="42"/>
      <c r="W28" s="43"/>
      <c r="X28" s="44"/>
      <c r="Y28" s="63"/>
      <c r="Z28" s="90"/>
      <c r="AC28" s="42"/>
      <c r="AD28" s="43"/>
      <c r="AE28" s="44"/>
      <c r="AF28" s="63"/>
      <c r="AG28" s="93"/>
      <c r="AI28" s="151" t="s">
        <v>48</v>
      </c>
      <c r="AJ28" s="152"/>
      <c r="AK28" s="153"/>
      <c r="AL28" s="63"/>
      <c r="AM28" s="90">
        <v>47.54</v>
      </c>
    </row>
    <row r="29" spans="2:39" ht="15.75" x14ac:dyDescent="0.25">
      <c r="B29" s="42" t="s">
        <v>7</v>
      </c>
      <c r="C29" s="43"/>
      <c r="D29" s="44"/>
      <c r="E29" s="75"/>
      <c r="F29" s="79"/>
      <c r="I29" s="151" t="s">
        <v>76</v>
      </c>
      <c r="J29" s="152"/>
      <c r="K29" s="153"/>
      <c r="L29" s="75"/>
      <c r="M29" s="63">
        <v>270</v>
      </c>
      <c r="P29" s="151" t="s">
        <v>49</v>
      </c>
      <c r="Q29" s="152"/>
      <c r="R29" s="153"/>
      <c r="S29" s="63"/>
      <c r="T29" s="63">
        <v>5</v>
      </c>
      <c r="V29" s="151" t="s">
        <v>49</v>
      </c>
      <c r="W29" s="152"/>
      <c r="X29" s="153"/>
      <c r="Y29" s="63"/>
      <c r="Z29" s="90">
        <v>5</v>
      </c>
      <c r="AC29" s="151" t="s">
        <v>49</v>
      </c>
      <c r="AD29" s="152"/>
      <c r="AE29" s="153"/>
      <c r="AF29" s="63"/>
      <c r="AG29" s="95">
        <v>5</v>
      </c>
      <c r="AI29" s="151" t="s">
        <v>86</v>
      </c>
      <c r="AJ29" s="152"/>
      <c r="AK29" s="153"/>
      <c r="AL29" s="63"/>
      <c r="AM29" s="95">
        <v>14639.05</v>
      </c>
    </row>
    <row r="30" spans="2:39" ht="15.75" x14ac:dyDescent="0.25">
      <c r="B30" s="72"/>
      <c r="C30" s="73"/>
      <c r="D30" s="74"/>
      <c r="E30" s="75"/>
      <c r="F30" s="85"/>
      <c r="I30" s="42"/>
      <c r="J30" s="43"/>
      <c r="K30" s="44"/>
      <c r="L30" s="75"/>
      <c r="M30" s="64"/>
      <c r="P30" s="42"/>
      <c r="Q30" s="43"/>
      <c r="R30" s="44"/>
      <c r="S30" s="64"/>
      <c r="T30" s="64"/>
      <c r="V30" s="42"/>
      <c r="W30" s="43"/>
      <c r="X30" s="44"/>
      <c r="Y30" s="64"/>
      <c r="Z30" s="96"/>
      <c r="AC30" s="42"/>
      <c r="AD30" s="43"/>
      <c r="AE30" s="44"/>
      <c r="AF30" s="64"/>
      <c r="AG30" s="97"/>
      <c r="AI30" s="151" t="s">
        <v>87</v>
      </c>
      <c r="AJ30" s="152"/>
      <c r="AK30" s="153"/>
      <c r="AL30" s="75"/>
      <c r="AM30" s="63">
        <v>270</v>
      </c>
    </row>
    <row r="31" spans="2:39" ht="15.75" x14ac:dyDescent="0.25">
      <c r="B31" s="72"/>
      <c r="C31" s="73"/>
      <c r="D31" s="74"/>
      <c r="E31" s="75"/>
      <c r="F31" s="85"/>
      <c r="I31" s="151" t="s">
        <v>49</v>
      </c>
      <c r="J31" s="152"/>
      <c r="K31" s="153"/>
      <c r="L31" s="79"/>
      <c r="M31" s="64">
        <v>5</v>
      </c>
      <c r="P31" s="151" t="s">
        <v>50</v>
      </c>
      <c r="Q31" s="152"/>
      <c r="R31" s="153"/>
      <c r="S31" s="64"/>
      <c r="T31" s="64">
        <v>0.9</v>
      </c>
      <c r="V31" s="151" t="s">
        <v>50</v>
      </c>
      <c r="W31" s="152"/>
      <c r="X31" s="153"/>
      <c r="Y31" s="64"/>
      <c r="Z31" s="64">
        <v>0.9</v>
      </c>
      <c r="AC31" s="151" t="s">
        <v>50</v>
      </c>
      <c r="AD31" s="152"/>
      <c r="AE31" s="153"/>
      <c r="AF31" s="64"/>
      <c r="AG31" s="64">
        <v>0.9</v>
      </c>
      <c r="AI31" s="151" t="s">
        <v>49</v>
      </c>
      <c r="AJ31" s="152"/>
      <c r="AK31" s="153"/>
      <c r="AL31" s="64"/>
      <c r="AM31" s="64">
        <v>35</v>
      </c>
    </row>
    <row r="32" spans="2:39" ht="16.5" thickBot="1" x14ac:dyDescent="0.3">
      <c r="B32" s="45" t="s">
        <v>50</v>
      </c>
      <c r="C32" s="46"/>
      <c r="D32" s="47"/>
      <c r="E32" s="64"/>
      <c r="F32" s="64">
        <v>9.3000000000000007</v>
      </c>
      <c r="I32" s="45" t="s">
        <v>50</v>
      </c>
      <c r="J32" s="46"/>
      <c r="K32" s="47"/>
      <c r="L32" s="64"/>
      <c r="M32" s="64">
        <v>7.2</v>
      </c>
      <c r="P32" s="168"/>
      <c r="Q32" s="169"/>
      <c r="R32" s="170"/>
      <c r="S32" s="64"/>
      <c r="T32" s="5"/>
      <c r="V32" s="168"/>
      <c r="W32" s="169"/>
      <c r="X32" s="170"/>
      <c r="Y32" s="64"/>
      <c r="Z32" s="5"/>
      <c r="AC32" s="168"/>
      <c r="AD32" s="169"/>
      <c r="AE32" s="170"/>
      <c r="AF32" s="64"/>
      <c r="AG32" s="5"/>
      <c r="AI32" s="151" t="s">
        <v>50</v>
      </c>
      <c r="AJ32" s="152"/>
      <c r="AK32" s="153"/>
      <c r="AL32" s="64"/>
      <c r="AM32" s="5">
        <v>19.2</v>
      </c>
    </row>
    <row r="33" spans="2:39" ht="16.5" thickBot="1" x14ac:dyDescent="0.3">
      <c r="B33" s="48" t="s">
        <v>12</v>
      </c>
      <c r="C33" s="49"/>
      <c r="D33" s="50"/>
      <c r="E33" s="78"/>
      <c r="F33" s="68">
        <f>SUM(F17:F32)</f>
        <v>1693.92</v>
      </c>
      <c r="I33" s="48" t="s">
        <v>12</v>
      </c>
      <c r="J33" s="49"/>
      <c r="K33" s="50"/>
      <c r="L33" s="78"/>
      <c r="M33" s="68">
        <f>SUM(M17:M32)</f>
        <v>3163.93</v>
      </c>
      <c r="P33" s="48" t="s">
        <v>12</v>
      </c>
      <c r="Q33" s="49"/>
      <c r="R33" s="50"/>
      <c r="S33" s="78"/>
      <c r="T33" s="68">
        <f>SUM(T17:T32)</f>
        <v>2107.5400000000004</v>
      </c>
      <c r="V33" s="48" t="s">
        <v>12</v>
      </c>
      <c r="W33" s="49"/>
      <c r="X33" s="50"/>
      <c r="Y33" s="78"/>
      <c r="Z33" s="68">
        <f>SUM(Z17:Z32)</f>
        <v>1533.56</v>
      </c>
      <c r="AC33" s="48" t="s">
        <v>12</v>
      </c>
      <c r="AD33" s="49"/>
      <c r="AE33" s="50"/>
      <c r="AF33" s="78"/>
      <c r="AG33" s="68">
        <f>SUM(AG17:AG32)</f>
        <v>4871.9799999999996</v>
      </c>
      <c r="AI33" s="48" t="s">
        <v>12</v>
      </c>
      <c r="AJ33" s="49"/>
      <c r="AK33" s="50"/>
      <c r="AL33" s="78"/>
      <c r="AM33" s="68">
        <f>SUM(AM17:AM32)</f>
        <v>25635.06</v>
      </c>
    </row>
    <row r="34" spans="2:39" ht="16.5" thickBot="1" x14ac:dyDescent="0.3">
      <c r="B34" s="26" t="s">
        <v>13</v>
      </c>
      <c r="C34" s="27"/>
      <c r="D34" s="27"/>
      <c r="E34" s="62">
        <f>E4+E15-F33</f>
        <v>2391.67</v>
      </c>
      <c r="F34" s="30"/>
      <c r="I34" s="26" t="s">
        <v>13</v>
      </c>
      <c r="J34" s="27"/>
      <c r="K34" s="27"/>
      <c r="L34" s="62">
        <f>L4+L15-M33</f>
        <v>4073.1700000000005</v>
      </c>
      <c r="M34" s="30"/>
      <c r="P34" s="26" t="s">
        <v>13</v>
      </c>
      <c r="Q34" s="27"/>
      <c r="R34" s="27"/>
      <c r="S34" s="62">
        <f>S4+S15-T33</f>
        <v>5513.32</v>
      </c>
      <c r="T34" s="30"/>
      <c r="V34" s="26" t="s">
        <v>13</v>
      </c>
      <c r="W34" s="27"/>
      <c r="X34" s="27"/>
      <c r="Y34" s="62">
        <f>Y4+Y15-Z33</f>
        <v>5082.3899999999994</v>
      </c>
      <c r="Z34" s="30"/>
      <c r="AC34" s="26" t="s">
        <v>13</v>
      </c>
      <c r="AD34" s="27"/>
      <c r="AE34" s="27"/>
      <c r="AF34" s="62">
        <f>AF4+AF15-AG33</f>
        <v>5064.0400000000009</v>
      </c>
      <c r="AG34" s="30"/>
      <c r="AI34" s="26" t="s">
        <v>13</v>
      </c>
      <c r="AJ34" s="27"/>
      <c r="AK34" s="27"/>
      <c r="AL34" s="62">
        <f>AL4+AL15-AM33</f>
        <v>7193.7399999999943</v>
      </c>
      <c r="AM34" s="30"/>
    </row>
    <row r="35" spans="2:39" x14ac:dyDescent="0.25">
      <c r="B35" t="s">
        <v>27</v>
      </c>
      <c r="E35" t="s">
        <v>25</v>
      </c>
      <c r="I35" t="s">
        <v>27</v>
      </c>
      <c r="L35" t="s">
        <v>25</v>
      </c>
      <c r="P35" t="s">
        <v>27</v>
      </c>
      <c r="T35" t="s">
        <v>25</v>
      </c>
      <c r="V35" t="s">
        <v>27</v>
      </c>
      <c r="Z35" t="s">
        <v>25</v>
      </c>
      <c r="AC35" t="s">
        <v>27</v>
      </c>
      <c r="AG35" t="s">
        <v>25</v>
      </c>
      <c r="AI35" t="s">
        <v>27</v>
      </c>
      <c r="AM35" t="s">
        <v>25</v>
      </c>
    </row>
  </sheetData>
  <mergeCells count="91">
    <mergeCell ref="V21:X21"/>
    <mergeCell ref="V32:X32"/>
    <mergeCell ref="V22:X22"/>
    <mergeCell ref="V26:X26"/>
    <mergeCell ref="V27:X27"/>
    <mergeCell ref="V29:X29"/>
    <mergeCell ref="V31:X31"/>
    <mergeCell ref="AI3:AM3"/>
    <mergeCell ref="AI7:AK7"/>
    <mergeCell ref="AI11:AK11"/>
    <mergeCell ref="AI13:AK13"/>
    <mergeCell ref="AI14:AK14"/>
    <mergeCell ref="AI32:AK32"/>
    <mergeCell ref="AI9:AK9"/>
    <mergeCell ref="AI10:AK10"/>
    <mergeCell ref="AI28:AK28"/>
    <mergeCell ref="AI22:AK22"/>
    <mergeCell ref="AI26:AK26"/>
    <mergeCell ref="AI27:AK27"/>
    <mergeCell ref="AI29:AK29"/>
    <mergeCell ref="AI31:AK31"/>
    <mergeCell ref="AI17:AK17"/>
    <mergeCell ref="AI18:AK18"/>
    <mergeCell ref="AI19:AK19"/>
    <mergeCell ref="AI20:AK20"/>
    <mergeCell ref="AI21:AK21"/>
    <mergeCell ref="AI30:AK30"/>
    <mergeCell ref="V3:Z3"/>
    <mergeCell ref="V7:X7"/>
    <mergeCell ref="V11:X11"/>
    <mergeCell ref="V13:X13"/>
    <mergeCell ref="V14:X14"/>
    <mergeCell ref="V17:X17"/>
    <mergeCell ref="V18:X18"/>
    <mergeCell ref="V19:X19"/>
    <mergeCell ref="V20:X20"/>
    <mergeCell ref="P14:R14"/>
    <mergeCell ref="B3:F3"/>
    <mergeCell ref="I3:M3"/>
    <mergeCell ref="P3:T3"/>
    <mergeCell ref="I7:K7"/>
    <mergeCell ref="B7:D7"/>
    <mergeCell ref="I13:K13"/>
    <mergeCell ref="P7:R7"/>
    <mergeCell ref="P11:R11"/>
    <mergeCell ref="P13:R13"/>
    <mergeCell ref="P27:R27"/>
    <mergeCell ref="I14:K14"/>
    <mergeCell ref="P22:R22"/>
    <mergeCell ref="I20:K20"/>
    <mergeCell ref="P20:R20"/>
    <mergeCell ref="I21:K21"/>
    <mergeCell ref="P21:R21"/>
    <mergeCell ref="B19:D19"/>
    <mergeCell ref="I19:K19"/>
    <mergeCell ref="P19:R19"/>
    <mergeCell ref="P26:R26"/>
    <mergeCell ref="B22:D22"/>
    <mergeCell ref="I22:K22"/>
    <mergeCell ref="B20:D20"/>
    <mergeCell ref="B21:D21"/>
    <mergeCell ref="B17:D17"/>
    <mergeCell ref="I17:K17"/>
    <mergeCell ref="P17:R17"/>
    <mergeCell ref="B18:D18"/>
    <mergeCell ref="I18:K18"/>
    <mergeCell ref="P18:R18"/>
    <mergeCell ref="I29:K29"/>
    <mergeCell ref="I31:K31"/>
    <mergeCell ref="B26:D26"/>
    <mergeCell ref="I26:K26"/>
    <mergeCell ref="AC32:AE32"/>
    <mergeCell ref="P29:R29"/>
    <mergeCell ref="P31:R31"/>
    <mergeCell ref="P32:R32"/>
    <mergeCell ref="I27:K27"/>
    <mergeCell ref="AC22:AE22"/>
    <mergeCell ref="AC26:AE26"/>
    <mergeCell ref="AC27:AE27"/>
    <mergeCell ref="AC29:AE29"/>
    <mergeCell ref="AC31:AE31"/>
    <mergeCell ref="AC17:AE17"/>
    <mergeCell ref="AC18:AE18"/>
    <mergeCell ref="AC19:AE19"/>
    <mergeCell ref="AC20:AE20"/>
    <mergeCell ref="AC21:AE21"/>
    <mergeCell ref="AC3:AG3"/>
    <mergeCell ref="AC7:AE7"/>
    <mergeCell ref="AC11:AE11"/>
    <mergeCell ref="AC13:AE13"/>
    <mergeCell ref="AC14:AE14"/>
  </mergeCells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5"/>
  <sheetViews>
    <sheetView topLeftCell="A34" workbookViewId="0">
      <selection activeCell="F40" sqref="F40"/>
    </sheetView>
  </sheetViews>
  <sheetFormatPr defaultRowHeight="15" x14ac:dyDescent="0.25"/>
  <cols>
    <col min="1" max="1" width="8.7109375" customWidth="1"/>
    <col min="4" max="4" width="36.42578125" customWidth="1"/>
    <col min="5" max="5" width="14.140625" customWidth="1"/>
    <col min="6" max="6" width="13.42578125" customWidth="1"/>
    <col min="10" max="10" width="13.7109375" customWidth="1"/>
    <col min="11" max="11" width="15.85546875" customWidth="1"/>
    <col min="12" max="12" width="14.85546875" customWidth="1"/>
    <col min="14" max="14" width="18" customWidth="1"/>
    <col min="15" max="15" width="10.5703125" customWidth="1"/>
    <col min="16" max="16" width="11.7109375" customWidth="1"/>
    <col min="20" max="20" width="11" customWidth="1"/>
    <col min="21" max="21" width="14.7109375" customWidth="1"/>
    <col min="22" max="22" width="13" customWidth="1"/>
  </cols>
  <sheetData>
    <row r="2" spans="2:11" ht="6" customHeight="1" x14ac:dyDescent="0.3"/>
    <row r="3" spans="2:11" ht="21" thickBot="1" x14ac:dyDescent="0.35">
      <c r="B3" s="175" t="s">
        <v>101</v>
      </c>
      <c r="C3" s="175"/>
      <c r="D3" s="175"/>
      <c r="E3" s="175"/>
      <c r="F3" s="175"/>
    </row>
    <row r="4" spans="2:11" ht="21" thickBot="1" x14ac:dyDescent="0.35">
      <c r="B4" s="105" t="s">
        <v>90</v>
      </c>
      <c r="C4" s="106"/>
      <c r="D4" s="107"/>
      <c r="E4" s="108">
        <v>16048.689999999973</v>
      </c>
      <c r="F4" s="109"/>
    </row>
    <row r="5" spans="2:11" ht="20.25" x14ac:dyDescent="0.3">
      <c r="B5" s="110" t="s">
        <v>10</v>
      </c>
      <c r="C5" s="135"/>
      <c r="D5" s="136"/>
      <c r="E5" s="113"/>
      <c r="F5" s="114"/>
    </row>
    <row r="6" spans="2:11" ht="17.45" customHeight="1" x14ac:dyDescent="0.3">
      <c r="B6" s="176" t="s">
        <v>102</v>
      </c>
      <c r="C6" s="177"/>
      <c r="D6" s="178"/>
      <c r="E6" s="137">
        <v>12258.18</v>
      </c>
      <c r="F6" s="115"/>
      <c r="G6" s="104"/>
      <c r="H6" s="179"/>
      <c r="I6" s="179"/>
    </row>
    <row r="7" spans="2:11" ht="17.45" customHeight="1" x14ac:dyDescent="0.3">
      <c r="B7" s="99" t="s">
        <v>3</v>
      </c>
      <c r="C7" s="100"/>
      <c r="D7" s="100"/>
      <c r="E7" s="140">
        <v>3100.03</v>
      </c>
      <c r="F7" s="115"/>
      <c r="H7" s="179"/>
      <c r="I7" s="179"/>
      <c r="K7" s="75"/>
    </row>
    <row r="8" spans="2:11" ht="28.5" customHeight="1" x14ac:dyDescent="0.3">
      <c r="B8" s="172" t="s">
        <v>103</v>
      </c>
      <c r="C8" s="173"/>
      <c r="D8" s="174"/>
      <c r="E8" s="144">
        <v>3260</v>
      </c>
      <c r="F8" s="115"/>
      <c r="H8" s="75"/>
    </row>
    <row r="9" spans="2:11" ht="28.9" customHeight="1" x14ac:dyDescent="0.25">
      <c r="B9" s="172" t="s">
        <v>104</v>
      </c>
      <c r="C9" s="173"/>
      <c r="D9" s="174"/>
      <c r="E9" s="139">
        <v>205</v>
      </c>
      <c r="F9" s="116"/>
      <c r="H9" s="75"/>
    </row>
    <row r="10" spans="2:11" ht="19.899999999999999" customHeight="1" x14ac:dyDescent="0.25">
      <c r="B10" s="172" t="s">
        <v>89</v>
      </c>
      <c r="C10" s="173"/>
      <c r="D10" s="174"/>
      <c r="E10" s="139">
        <v>20</v>
      </c>
      <c r="F10" s="116"/>
      <c r="H10" s="75"/>
    </row>
    <row r="11" spans="2:11" ht="18.600000000000001" customHeight="1" x14ac:dyDescent="0.3">
      <c r="B11" s="180" t="s">
        <v>96</v>
      </c>
      <c r="C11" s="181"/>
      <c r="D11" s="182"/>
      <c r="E11" s="144">
        <v>1310</v>
      </c>
      <c r="F11" s="116"/>
      <c r="H11" s="75"/>
    </row>
    <row r="12" spans="2:11" ht="19.899999999999999" customHeight="1" x14ac:dyDescent="0.3">
      <c r="B12" s="176" t="s">
        <v>88</v>
      </c>
      <c r="C12" s="177"/>
      <c r="D12" s="178"/>
      <c r="E12" s="138">
        <v>2.25</v>
      </c>
      <c r="F12" s="115"/>
      <c r="I12" t="s">
        <v>37</v>
      </c>
    </row>
    <row r="13" spans="2:11" ht="19.899999999999999" customHeight="1" x14ac:dyDescent="0.3">
      <c r="B13" s="176" t="s">
        <v>105</v>
      </c>
      <c r="C13" s="177"/>
      <c r="D13" s="178"/>
      <c r="E13" s="138">
        <v>520</v>
      </c>
      <c r="F13" s="117"/>
    </row>
    <row r="14" spans="2:11" ht="19.899999999999999" customHeight="1" x14ac:dyDescent="0.3">
      <c r="B14" s="176" t="s">
        <v>15</v>
      </c>
      <c r="C14" s="177"/>
      <c r="D14" s="178"/>
      <c r="E14" s="144">
        <v>34.31</v>
      </c>
      <c r="F14" s="117"/>
    </row>
    <row r="15" spans="2:11" ht="16.899999999999999" customHeight="1" x14ac:dyDescent="0.4">
      <c r="B15" s="183"/>
      <c r="C15" s="184"/>
      <c r="D15" s="185"/>
      <c r="E15" s="137"/>
      <c r="F15" s="117"/>
    </row>
    <row r="16" spans="2:11" ht="16.149999999999999" customHeight="1" thickBot="1" x14ac:dyDescent="0.45">
      <c r="B16" s="186"/>
      <c r="C16" s="187"/>
      <c r="D16" s="188"/>
      <c r="E16" s="144"/>
      <c r="F16" s="117"/>
    </row>
    <row r="17" spans="2:6" ht="18.600000000000001" customHeight="1" thickBot="1" x14ac:dyDescent="0.35">
      <c r="B17" s="118" t="s">
        <v>12</v>
      </c>
      <c r="C17" s="119"/>
      <c r="D17" s="120"/>
      <c r="E17" s="121">
        <f>SUM(E6:E16)</f>
        <v>20709.77</v>
      </c>
      <c r="F17" s="122"/>
    </row>
    <row r="18" spans="2:6" ht="18" customHeight="1" x14ac:dyDescent="0.3">
      <c r="B18" s="110" t="s">
        <v>11</v>
      </c>
      <c r="C18" s="111"/>
      <c r="D18" s="112"/>
      <c r="E18" s="113"/>
      <c r="F18" s="114"/>
    </row>
    <row r="19" spans="2:6" ht="14.45" customHeight="1" x14ac:dyDescent="0.3">
      <c r="B19" s="176" t="s">
        <v>59</v>
      </c>
      <c r="C19" s="177"/>
      <c r="D19" s="178"/>
      <c r="E19" s="123"/>
      <c r="F19" s="123"/>
    </row>
    <row r="20" spans="2:6" ht="16.149999999999999" customHeight="1" x14ac:dyDescent="0.3">
      <c r="B20" s="176" t="s">
        <v>44</v>
      </c>
      <c r="C20" s="177"/>
      <c r="D20" s="178"/>
      <c r="E20" s="140"/>
      <c r="F20" s="140">
        <v>5346.87</v>
      </c>
    </row>
    <row r="21" spans="2:6" ht="16.899999999999999" customHeight="1" x14ac:dyDescent="0.3">
      <c r="B21" s="176" t="s">
        <v>45</v>
      </c>
      <c r="C21" s="177"/>
      <c r="D21" s="178"/>
      <c r="E21" s="144"/>
      <c r="F21" s="147">
        <v>712.65</v>
      </c>
    </row>
    <row r="22" spans="2:6" ht="16.149999999999999" customHeight="1" x14ac:dyDescent="0.3">
      <c r="B22" s="176" t="s">
        <v>92</v>
      </c>
      <c r="C22" s="177"/>
      <c r="D22" s="178"/>
      <c r="E22" s="137"/>
      <c r="F22" s="137">
        <v>670.03</v>
      </c>
    </row>
    <row r="23" spans="2:6" ht="17.45" customHeight="1" x14ac:dyDescent="0.3">
      <c r="B23" s="176" t="s">
        <v>47</v>
      </c>
      <c r="C23" s="177"/>
      <c r="D23" s="178"/>
      <c r="E23" s="137"/>
      <c r="F23" s="137">
        <v>34.729999999999997</v>
      </c>
    </row>
    <row r="24" spans="2:6" ht="17.45" customHeight="1" x14ac:dyDescent="0.3">
      <c r="B24" s="176" t="s">
        <v>93</v>
      </c>
      <c r="C24" s="177"/>
      <c r="D24" s="178"/>
      <c r="E24" s="125"/>
      <c r="F24" s="140"/>
    </row>
    <row r="25" spans="2:6" ht="17.45" customHeight="1" x14ac:dyDescent="0.3">
      <c r="B25" s="99" t="s">
        <v>3</v>
      </c>
      <c r="C25" s="100"/>
      <c r="D25" s="100"/>
      <c r="E25" s="126"/>
      <c r="F25" s="140">
        <v>3164.27</v>
      </c>
    </row>
    <row r="26" spans="2:6" ht="17.45" customHeight="1" x14ac:dyDescent="0.3">
      <c r="B26" s="101" t="s">
        <v>6</v>
      </c>
      <c r="C26" s="102"/>
      <c r="D26" s="103"/>
      <c r="E26" s="124"/>
      <c r="F26" s="140">
        <v>149.31</v>
      </c>
    </row>
    <row r="27" spans="2:6" ht="17.45" customHeight="1" x14ac:dyDescent="0.3">
      <c r="B27" s="99" t="s">
        <v>8</v>
      </c>
      <c r="C27" s="100"/>
      <c r="D27" s="100"/>
      <c r="E27" s="124"/>
      <c r="F27" s="140">
        <v>226.66</v>
      </c>
    </row>
    <row r="28" spans="2:6" ht="17.25" customHeight="1" x14ac:dyDescent="0.3">
      <c r="B28" s="192" t="s">
        <v>110</v>
      </c>
      <c r="C28" s="193"/>
      <c r="D28" s="194"/>
      <c r="E28" s="124"/>
      <c r="F28" s="143">
        <v>71.38</v>
      </c>
    </row>
    <row r="29" spans="2:6" ht="33.75" customHeight="1" x14ac:dyDescent="0.3">
      <c r="B29" s="192" t="s">
        <v>113</v>
      </c>
      <c r="C29" s="193"/>
      <c r="D29" s="194"/>
      <c r="E29" s="145"/>
      <c r="F29" s="146">
        <v>843.45</v>
      </c>
    </row>
    <row r="30" spans="2:6" ht="19.5" customHeight="1" x14ac:dyDescent="0.3">
      <c r="B30" s="195" t="s">
        <v>97</v>
      </c>
      <c r="C30" s="196"/>
      <c r="D30" s="197"/>
      <c r="E30" s="145"/>
      <c r="F30" s="146">
        <v>117</v>
      </c>
    </row>
    <row r="31" spans="2:6" ht="36" customHeight="1" x14ac:dyDescent="0.3">
      <c r="B31" s="195" t="s">
        <v>112</v>
      </c>
      <c r="C31" s="196"/>
      <c r="D31" s="197"/>
      <c r="E31" s="145"/>
      <c r="F31" s="143">
        <v>378.58</v>
      </c>
    </row>
    <row r="32" spans="2:6" ht="17.45" customHeight="1" x14ac:dyDescent="0.3">
      <c r="B32" s="195" t="s">
        <v>108</v>
      </c>
      <c r="C32" s="196"/>
      <c r="D32" s="197"/>
      <c r="E32" s="145"/>
      <c r="F32" s="143">
        <v>755.42</v>
      </c>
    </row>
    <row r="33" spans="2:6" ht="17.45" customHeight="1" x14ac:dyDescent="0.3">
      <c r="B33" s="195" t="s">
        <v>106</v>
      </c>
      <c r="C33" s="196"/>
      <c r="D33" s="197"/>
      <c r="E33" s="145"/>
      <c r="F33" s="143">
        <v>6000.13</v>
      </c>
    </row>
    <row r="34" spans="2:6" ht="17.45" customHeight="1" x14ac:dyDescent="0.3">
      <c r="B34" s="195" t="s">
        <v>111</v>
      </c>
      <c r="C34" s="196"/>
      <c r="D34" s="197"/>
      <c r="E34" s="145"/>
      <c r="F34" s="143">
        <v>470.07</v>
      </c>
    </row>
    <row r="35" spans="2:6" ht="17.45" customHeight="1" x14ac:dyDescent="0.3">
      <c r="B35" s="195" t="s">
        <v>109</v>
      </c>
      <c r="C35" s="196"/>
      <c r="D35" s="197"/>
      <c r="E35" s="145"/>
      <c r="F35" s="143">
        <v>1198.06</v>
      </c>
    </row>
    <row r="36" spans="2:6" ht="16.899999999999999" customHeight="1" x14ac:dyDescent="0.3">
      <c r="B36" s="183" t="s">
        <v>98</v>
      </c>
      <c r="C36" s="184"/>
      <c r="D36" s="185"/>
      <c r="E36" s="124"/>
      <c r="F36" s="143">
        <v>1026</v>
      </c>
    </row>
    <row r="37" spans="2:6" ht="16.899999999999999" customHeight="1" x14ac:dyDescent="0.3">
      <c r="B37" s="176" t="s">
        <v>99</v>
      </c>
      <c r="C37" s="177"/>
      <c r="D37" s="178"/>
      <c r="E37" s="125"/>
      <c r="F37" s="143">
        <v>168</v>
      </c>
    </row>
    <row r="38" spans="2:6" ht="16.149999999999999" customHeight="1" x14ac:dyDescent="0.3">
      <c r="B38" s="189" t="s">
        <v>107</v>
      </c>
      <c r="C38" s="190"/>
      <c r="D38" s="191"/>
      <c r="E38" s="124"/>
      <c r="F38" s="143">
        <v>39.299999999999997</v>
      </c>
    </row>
    <row r="39" spans="2:6" ht="16.899999999999999" customHeight="1" x14ac:dyDescent="0.3">
      <c r="B39" s="176" t="s">
        <v>53</v>
      </c>
      <c r="C39" s="177"/>
      <c r="D39" s="178"/>
      <c r="E39" s="124"/>
      <c r="F39" s="140">
        <v>5.82</v>
      </c>
    </row>
    <row r="40" spans="2:6" ht="17.45" customHeight="1" x14ac:dyDescent="0.3">
      <c r="B40" s="176" t="s">
        <v>100</v>
      </c>
      <c r="C40" s="177"/>
      <c r="D40" s="178"/>
      <c r="E40" s="124"/>
      <c r="F40" s="141">
        <v>380</v>
      </c>
    </row>
    <row r="41" spans="2:6" ht="18" customHeight="1" x14ac:dyDescent="0.3">
      <c r="B41" s="176" t="s">
        <v>49</v>
      </c>
      <c r="C41" s="177"/>
      <c r="D41" s="178"/>
      <c r="E41" s="127"/>
      <c r="F41" s="141">
        <v>30</v>
      </c>
    </row>
    <row r="42" spans="2:6" ht="18" customHeight="1" x14ac:dyDescent="0.3">
      <c r="B42" s="176" t="s">
        <v>50</v>
      </c>
      <c r="C42" s="177"/>
      <c r="D42" s="178"/>
      <c r="E42" s="124"/>
      <c r="F42" s="140">
        <v>2.7</v>
      </c>
    </row>
    <row r="43" spans="2:6" ht="18" customHeight="1" x14ac:dyDescent="0.3">
      <c r="B43" s="183"/>
      <c r="C43" s="184"/>
      <c r="D43" s="185"/>
      <c r="E43" s="125"/>
      <c r="F43" s="148"/>
    </row>
    <row r="44" spans="2:6" ht="15" customHeight="1" x14ac:dyDescent="0.3">
      <c r="B44" s="176"/>
      <c r="C44" s="177"/>
      <c r="D44" s="178"/>
      <c r="E44" s="127"/>
      <c r="F44" s="141"/>
    </row>
    <row r="45" spans="2:6" ht="17.45" customHeight="1" thickBot="1" x14ac:dyDescent="0.35">
      <c r="B45" s="186"/>
      <c r="C45" s="187"/>
      <c r="D45" s="188"/>
      <c r="E45" s="127"/>
      <c r="F45" s="141"/>
    </row>
    <row r="46" spans="2:6" ht="21" thickBot="1" x14ac:dyDescent="0.35">
      <c r="B46" s="118" t="s">
        <v>12</v>
      </c>
      <c r="C46" s="119"/>
      <c r="D46" s="120"/>
      <c r="E46" s="128"/>
      <c r="F46" s="129">
        <f>SUM(F19:F45)</f>
        <v>21790.43</v>
      </c>
    </row>
    <row r="47" spans="2:6" ht="21" thickBot="1" x14ac:dyDescent="0.35">
      <c r="B47" s="130" t="s">
        <v>91</v>
      </c>
      <c r="C47" s="131"/>
      <c r="D47" s="131"/>
      <c r="E47" s="108">
        <f>E4+E17-F46</f>
        <v>14968.029999999977</v>
      </c>
      <c r="F47" s="132"/>
    </row>
    <row r="48" spans="2:6" ht="20.25" x14ac:dyDescent="0.3">
      <c r="B48" s="199"/>
      <c r="C48" s="199"/>
      <c r="D48" s="199"/>
      <c r="E48" s="199"/>
      <c r="F48" s="199"/>
    </row>
    <row r="49" spans="2:7" ht="20.25" x14ac:dyDescent="0.3">
      <c r="B49" s="200"/>
      <c r="C49" s="200"/>
      <c r="D49" s="200"/>
      <c r="E49" s="200"/>
      <c r="F49" s="200"/>
      <c r="G49" s="200"/>
    </row>
    <row r="50" spans="2:7" ht="21" customHeight="1" x14ac:dyDescent="0.3">
      <c r="B50" s="134"/>
      <c r="C50" s="134"/>
      <c r="D50" s="134"/>
      <c r="E50" s="134"/>
      <c r="F50" s="134"/>
      <c r="G50" s="134"/>
    </row>
    <row r="51" spans="2:7" ht="21" customHeight="1" x14ac:dyDescent="0.3">
      <c r="B51" s="133"/>
      <c r="C51" s="133"/>
      <c r="D51" s="133"/>
      <c r="E51" s="133"/>
      <c r="F51" s="133"/>
      <c r="G51" s="133"/>
    </row>
    <row r="52" spans="2:7" ht="21" customHeight="1" x14ac:dyDescent="0.3">
      <c r="B52" s="198"/>
      <c r="C52" s="198"/>
      <c r="D52" s="198"/>
      <c r="E52" s="133"/>
      <c r="F52" s="133"/>
      <c r="G52" s="133"/>
    </row>
    <row r="53" spans="2:7" ht="18.600000000000001" customHeight="1" x14ac:dyDescent="0.3">
      <c r="B53" s="198"/>
      <c r="C53" s="198"/>
      <c r="D53" s="198"/>
      <c r="E53" s="133"/>
      <c r="F53" s="133"/>
      <c r="G53" s="133"/>
    </row>
    <row r="54" spans="2:7" ht="17.45" customHeight="1" x14ac:dyDescent="0.3">
      <c r="B54" s="198"/>
      <c r="C54" s="198"/>
      <c r="D54" s="198"/>
      <c r="E54" s="133"/>
      <c r="F54" s="133"/>
      <c r="G54" s="133"/>
    </row>
    <row r="55" spans="2:7" ht="17.45" customHeight="1" x14ac:dyDescent="0.3">
      <c r="B55" s="198"/>
      <c r="C55" s="198"/>
      <c r="D55" s="198"/>
      <c r="E55" s="133"/>
      <c r="F55" s="133"/>
      <c r="G55" s="133"/>
    </row>
    <row r="56" spans="2:7" ht="17.45" customHeight="1" x14ac:dyDescent="0.3">
      <c r="B56" s="198"/>
      <c r="C56" s="198"/>
      <c r="D56" s="198"/>
      <c r="E56" s="133"/>
      <c r="F56" s="133"/>
      <c r="G56" s="133"/>
    </row>
    <row r="57" spans="2:7" ht="16.149999999999999" customHeight="1" x14ac:dyDescent="0.3">
      <c r="B57" s="198"/>
      <c r="C57" s="198"/>
      <c r="D57" s="198"/>
      <c r="E57" s="198"/>
      <c r="F57" s="198"/>
      <c r="G57" s="198"/>
    </row>
    <row r="58" spans="2:7" ht="18.75" x14ac:dyDescent="0.3">
      <c r="B58" s="198"/>
      <c r="C58" s="198"/>
      <c r="D58" s="198"/>
      <c r="E58" s="198"/>
      <c r="F58" s="198"/>
      <c r="G58" s="198"/>
    </row>
    <row r="59" spans="2:7" ht="18.75" x14ac:dyDescent="0.3">
      <c r="B59" s="198"/>
      <c r="C59" s="198"/>
      <c r="D59" s="198"/>
      <c r="E59" s="198"/>
      <c r="F59" s="198"/>
      <c r="G59" s="198"/>
    </row>
    <row r="60" spans="2:7" ht="18.75" x14ac:dyDescent="0.3">
      <c r="B60" s="198"/>
      <c r="C60" s="198"/>
      <c r="D60" s="198"/>
      <c r="E60" s="198"/>
      <c r="F60" s="198"/>
      <c r="G60" s="198"/>
    </row>
    <row r="61" spans="2:7" ht="18.75" x14ac:dyDescent="0.3">
      <c r="B61" s="198"/>
      <c r="C61" s="198"/>
      <c r="D61" s="198"/>
      <c r="E61" s="198"/>
      <c r="F61" s="198"/>
      <c r="G61" s="198"/>
    </row>
    <row r="62" spans="2:7" ht="18.75" x14ac:dyDescent="0.3">
      <c r="B62" s="198"/>
      <c r="C62" s="198"/>
      <c r="D62" s="198"/>
      <c r="E62" s="198"/>
      <c r="F62" s="198"/>
      <c r="G62" s="198"/>
    </row>
    <row r="63" spans="2:7" ht="18.75" x14ac:dyDescent="0.3">
      <c r="B63" s="198"/>
      <c r="C63" s="198"/>
      <c r="D63" s="198"/>
      <c r="E63" s="198"/>
      <c r="F63" s="198"/>
      <c r="G63" s="198"/>
    </row>
    <row r="64" spans="2:7" ht="18.75" x14ac:dyDescent="0.3">
      <c r="B64" s="198"/>
      <c r="C64" s="198"/>
      <c r="D64" s="198"/>
      <c r="E64" s="142"/>
      <c r="F64" s="142"/>
      <c r="G64" s="142"/>
    </row>
    <row r="65" spans="1:7" ht="18.75" x14ac:dyDescent="0.3">
      <c r="B65" s="198"/>
      <c r="C65" s="198"/>
      <c r="D65" s="198"/>
      <c r="E65" s="198"/>
      <c r="F65" s="198"/>
      <c r="G65" s="198"/>
    </row>
    <row r="66" spans="1:7" ht="18.75" x14ac:dyDescent="0.3">
      <c r="B66" s="198"/>
      <c r="C66" s="198"/>
      <c r="D66" s="198"/>
      <c r="E66" s="142"/>
      <c r="F66" s="142"/>
      <c r="G66" s="142"/>
    </row>
    <row r="67" spans="1:7" ht="18.75" x14ac:dyDescent="0.3">
      <c r="B67" s="198"/>
      <c r="C67" s="198"/>
      <c r="D67" s="198"/>
      <c r="E67" s="198"/>
      <c r="F67" s="198"/>
      <c r="G67" s="198"/>
    </row>
    <row r="68" spans="1:7" ht="20.25" x14ac:dyDescent="0.3">
      <c r="B68" s="200"/>
      <c r="C68" s="200"/>
      <c r="D68" s="200"/>
      <c r="E68" s="200"/>
      <c r="F68" s="200"/>
      <c r="G68" s="200"/>
    </row>
    <row r="69" spans="1:7" ht="18.75" x14ac:dyDescent="0.3">
      <c r="B69" s="198"/>
      <c r="C69" s="198"/>
      <c r="D69" s="198"/>
    </row>
    <row r="70" spans="1:7" ht="18.75" x14ac:dyDescent="0.3">
      <c r="A70" s="133" t="s">
        <v>94</v>
      </c>
      <c r="B70" s="133"/>
      <c r="C70" s="133"/>
      <c r="D70" s="133"/>
      <c r="E70" s="133"/>
      <c r="F70" s="133"/>
    </row>
    <row r="71" spans="1:7" ht="20.45" customHeight="1" x14ac:dyDescent="0.3">
      <c r="A71" s="201" t="s">
        <v>95</v>
      </c>
      <c r="B71" s="201"/>
      <c r="C71" s="201"/>
      <c r="D71" s="201"/>
      <c r="E71" s="201"/>
    </row>
    <row r="72" spans="1:7" x14ac:dyDescent="0.25">
      <c r="A72" s="202"/>
      <c r="B72" s="202"/>
      <c r="C72" s="202"/>
      <c r="D72" s="202"/>
      <c r="E72" s="202"/>
    </row>
    <row r="73" spans="1:7" ht="18.75" x14ac:dyDescent="0.3">
      <c r="B73" s="133"/>
      <c r="C73" s="133"/>
      <c r="D73" s="133"/>
      <c r="E73" s="133"/>
      <c r="F73" s="61"/>
    </row>
    <row r="74" spans="1:7" ht="18.75" x14ac:dyDescent="0.3">
      <c r="B74" s="203"/>
      <c r="C74" s="203"/>
      <c r="D74" s="203"/>
      <c r="E74" s="203"/>
    </row>
    <row r="75" spans="1:7" ht="18.75" x14ac:dyDescent="0.3">
      <c r="B75" s="198"/>
      <c r="C75" s="198"/>
      <c r="D75" s="198"/>
      <c r="E75" s="198"/>
    </row>
  </sheetData>
  <sheetProtection password="C6C1" sheet="1" objects="1" scenarios="1" selectLockedCells="1" selectUnlockedCells="1"/>
  <mergeCells count="71">
    <mergeCell ref="A71:E71"/>
    <mergeCell ref="A72:E72"/>
    <mergeCell ref="B74:E74"/>
    <mergeCell ref="B75:E75"/>
    <mergeCell ref="B66:D66"/>
    <mergeCell ref="B67:D67"/>
    <mergeCell ref="E67:G67"/>
    <mergeCell ref="B68:D68"/>
    <mergeCell ref="E68:G68"/>
    <mergeCell ref="B69:D69"/>
    <mergeCell ref="B65:D65"/>
    <mergeCell ref="E65:G65"/>
    <mergeCell ref="B59:D59"/>
    <mergeCell ref="E59:G59"/>
    <mergeCell ref="B60:D60"/>
    <mergeCell ref="E60:G60"/>
    <mergeCell ref="B61:D61"/>
    <mergeCell ref="E61:G61"/>
    <mergeCell ref="B62:D62"/>
    <mergeCell ref="E62:G62"/>
    <mergeCell ref="B63:D63"/>
    <mergeCell ref="E63:G63"/>
    <mergeCell ref="B64:D64"/>
    <mergeCell ref="B55:D55"/>
    <mergeCell ref="B56:D56"/>
    <mergeCell ref="B57:D57"/>
    <mergeCell ref="E57:G57"/>
    <mergeCell ref="B58:D58"/>
    <mergeCell ref="E58:G58"/>
    <mergeCell ref="B54:D54"/>
    <mergeCell ref="B39:D39"/>
    <mergeCell ref="B40:D40"/>
    <mergeCell ref="B41:D41"/>
    <mergeCell ref="B42:D42"/>
    <mergeCell ref="B43:D43"/>
    <mergeCell ref="B44:D44"/>
    <mergeCell ref="B45:D45"/>
    <mergeCell ref="B48:F48"/>
    <mergeCell ref="B49:G49"/>
    <mergeCell ref="B52:D52"/>
    <mergeCell ref="B53:D53"/>
    <mergeCell ref="B38:D38"/>
    <mergeCell ref="B24:D24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3:D23"/>
    <mergeCell ref="B10:D10"/>
    <mergeCell ref="B11:D11"/>
    <mergeCell ref="B12:D12"/>
    <mergeCell ref="B13:D13"/>
    <mergeCell ref="B14:D14"/>
    <mergeCell ref="B15:D15"/>
    <mergeCell ref="B16:D16"/>
    <mergeCell ref="B19:D19"/>
    <mergeCell ref="B20:D20"/>
    <mergeCell ref="B21:D21"/>
    <mergeCell ref="B22:D22"/>
    <mergeCell ref="B9:D9"/>
    <mergeCell ref="B3:F3"/>
    <mergeCell ref="B6:D6"/>
    <mergeCell ref="H6:I6"/>
    <mergeCell ref="H7:I7"/>
    <mergeCell ref="B8:D8"/>
  </mergeCells>
  <pageMargins left="0.59055118110236227" right="0.31496062992125984" top="0.35433070866141736" bottom="0.15748031496062992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1"/>
  <sheetViews>
    <sheetView tabSelected="1" workbookViewId="0">
      <selection activeCell="G6" sqref="G6"/>
    </sheetView>
  </sheetViews>
  <sheetFormatPr defaultRowHeight="15" x14ac:dyDescent="0.25"/>
  <cols>
    <col min="1" max="1" width="8.7109375" customWidth="1"/>
    <col min="4" max="4" width="37.28515625" customWidth="1"/>
    <col min="5" max="5" width="14.140625" customWidth="1"/>
    <col min="6" max="6" width="13.42578125" customWidth="1"/>
    <col min="10" max="10" width="13.7109375" customWidth="1"/>
    <col min="11" max="11" width="15.85546875" customWidth="1"/>
    <col min="12" max="12" width="14.85546875" customWidth="1"/>
    <col min="14" max="14" width="18" customWidth="1"/>
    <col min="15" max="15" width="10.5703125" customWidth="1"/>
    <col min="16" max="16" width="11.7109375" customWidth="1"/>
    <col min="20" max="20" width="11" customWidth="1"/>
    <col min="21" max="21" width="14.7109375" customWidth="1"/>
    <col min="22" max="22" width="13" customWidth="1"/>
  </cols>
  <sheetData>
    <row r="2" spans="2:11" ht="6" customHeight="1" x14ac:dyDescent="0.3"/>
    <row r="3" spans="2:11" ht="21" thickBot="1" x14ac:dyDescent="0.35">
      <c r="B3" s="175" t="s">
        <v>120</v>
      </c>
      <c r="C3" s="175"/>
      <c r="D3" s="175"/>
      <c r="E3" s="175"/>
      <c r="F3" s="175"/>
    </row>
    <row r="4" spans="2:11" ht="21" thickBot="1" x14ac:dyDescent="0.35">
      <c r="B4" s="105" t="s">
        <v>90</v>
      </c>
      <c r="C4" s="106"/>
      <c r="D4" s="107"/>
      <c r="E4" s="108">
        <v>16048.689999999973</v>
      </c>
      <c r="F4" s="109"/>
    </row>
    <row r="5" spans="2:11" ht="20.25" x14ac:dyDescent="0.3">
      <c r="B5" s="110" t="s">
        <v>10</v>
      </c>
      <c r="C5" s="135"/>
      <c r="D5" s="136"/>
      <c r="E5" s="113"/>
      <c r="F5" s="114"/>
    </row>
    <row r="6" spans="2:11" ht="19.899999999999999" customHeight="1" x14ac:dyDescent="0.3">
      <c r="B6" s="176" t="s">
        <v>122</v>
      </c>
      <c r="C6" s="177"/>
      <c r="D6" s="178"/>
      <c r="E6" s="150">
        <v>1208</v>
      </c>
      <c r="F6" s="114"/>
    </row>
    <row r="7" spans="2:11" ht="17.45" customHeight="1" x14ac:dyDescent="0.3">
      <c r="B7" s="176" t="s">
        <v>102</v>
      </c>
      <c r="C7" s="177"/>
      <c r="D7" s="178"/>
      <c r="E7" s="137">
        <v>20208.18</v>
      </c>
      <c r="F7" s="115"/>
      <c r="G7" s="104"/>
      <c r="H7" s="179"/>
      <c r="I7" s="179"/>
    </row>
    <row r="8" spans="2:11" ht="17.45" customHeight="1" x14ac:dyDescent="0.3">
      <c r="B8" s="99" t="s">
        <v>124</v>
      </c>
      <c r="C8" s="100"/>
      <c r="D8" s="100"/>
      <c r="E8" s="140">
        <v>8283.0400000000009</v>
      </c>
      <c r="F8" s="115"/>
      <c r="H8" s="179"/>
      <c r="I8" s="179"/>
      <c r="K8" s="75"/>
    </row>
    <row r="9" spans="2:11" ht="28.5" customHeight="1" x14ac:dyDescent="0.3">
      <c r="B9" s="172" t="s">
        <v>103</v>
      </c>
      <c r="C9" s="173"/>
      <c r="D9" s="174"/>
      <c r="E9" s="144">
        <v>3580</v>
      </c>
      <c r="F9" s="115"/>
      <c r="H9" s="75"/>
    </row>
    <row r="10" spans="2:11" ht="28.9" customHeight="1" x14ac:dyDescent="0.25">
      <c r="B10" s="172" t="s">
        <v>104</v>
      </c>
      <c r="C10" s="173"/>
      <c r="D10" s="174"/>
      <c r="E10" s="139">
        <v>205</v>
      </c>
      <c r="F10" s="116"/>
      <c r="H10" s="75"/>
    </row>
    <row r="11" spans="2:11" ht="28.9" customHeight="1" x14ac:dyDescent="0.25">
      <c r="B11" s="172" t="s">
        <v>117</v>
      </c>
      <c r="C11" s="173"/>
      <c r="D11" s="174"/>
      <c r="E11" s="139">
        <v>382</v>
      </c>
      <c r="F11" s="116"/>
      <c r="H11" s="75"/>
    </row>
    <row r="12" spans="2:11" ht="19.149999999999999" customHeight="1" x14ac:dyDescent="0.25">
      <c r="B12" s="172" t="s">
        <v>118</v>
      </c>
      <c r="C12" s="173"/>
      <c r="D12" s="174"/>
      <c r="E12" s="139">
        <v>3050</v>
      </c>
      <c r="F12" s="116"/>
      <c r="H12" s="75"/>
    </row>
    <row r="13" spans="2:11" ht="19.899999999999999" customHeight="1" x14ac:dyDescent="0.25">
      <c r="B13" s="172" t="s">
        <v>89</v>
      </c>
      <c r="C13" s="173"/>
      <c r="D13" s="174"/>
      <c r="E13" s="139">
        <v>20</v>
      </c>
      <c r="F13" s="116"/>
      <c r="H13" s="75"/>
    </row>
    <row r="14" spans="2:11" ht="18.600000000000001" customHeight="1" x14ac:dyDescent="0.3">
      <c r="B14" s="180" t="s">
        <v>96</v>
      </c>
      <c r="C14" s="181"/>
      <c r="D14" s="182"/>
      <c r="E14" s="144">
        <v>750</v>
      </c>
      <c r="F14" s="116"/>
      <c r="H14" s="75"/>
    </row>
    <row r="15" spans="2:11" ht="19.899999999999999" customHeight="1" x14ac:dyDescent="0.3">
      <c r="B15" s="176" t="s">
        <v>88</v>
      </c>
      <c r="C15" s="177"/>
      <c r="D15" s="178"/>
      <c r="E15" s="138">
        <v>7.05</v>
      </c>
      <c r="F15" s="115"/>
      <c r="I15" t="s">
        <v>37</v>
      </c>
    </row>
    <row r="16" spans="2:11" ht="19.899999999999999" customHeight="1" x14ac:dyDescent="0.3">
      <c r="B16" s="176" t="s">
        <v>119</v>
      </c>
      <c r="C16" s="177"/>
      <c r="D16" s="178"/>
      <c r="E16" s="138">
        <v>1120</v>
      </c>
      <c r="F16" s="117"/>
    </row>
    <row r="17" spans="2:6" ht="19.899999999999999" customHeight="1" x14ac:dyDescent="0.3">
      <c r="B17" s="176" t="s">
        <v>105</v>
      </c>
      <c r="C17" s="177"/>
      <c r="D17" s="178"/>
      <c r="E17" s="138">
        <v>520</v>
      </c>
      <c r="F17" s="117"/>
    </row>
    <row r="18" spans="2:6" ht="19.899999999999999" customHeight="1" x14ac:dyDescent="0.3">
      <c r="B18" s="176" t="s">
        <v>15</v>
      </c>
      <c r="C18" s="177"/>
      <c r="D18" s="178"/>
      <c r="E18" s="144">
        <v>53.13</v>
      </c>
      <c r="F18" s="117"/>
    </row>
    <row r="19" spans="2:6" ht="16.899999999999999" customHeight="1" x14ac:dyDescent="0.4">
      <c r="B19" s="183"/>
      <c r="C19" s="184"/>
      <c r="D19" s="185"/>
      <c r="E19" s="137"/>
      <c r="F19" s="117"/>
    </row>
    <row r="20" spans="2:6" ht="16.149999999999999" customHeight="1" thickBot="1" x14ac:dyDescent="0.45">
      <c r="B20" s="186"/>
      <c r="C20" s="187"/>
      <c r="D20" s="188"/>
      <c r="E20" s="144"/>
      <c r="F20" s="117"/>
    </row>
    <row r="21" spans="2:6" ht="18.600000000000001" customHeight="1" thickBot="1" x14ac:dyDescent="0.35">
      <c r="B21" s="118" t="s">
        <v>12</v>
      </c>
      <c r="C21" s="119"/>
      <c r="D21" s="120"/>
      <c r="E21" s="121">
        <f>SUM(E6:E20)</f>
        <v>39386.400000000001</v>
      </c>
      <c r="F21" s="122"/>
    </row>
    <row r="22" spans="2:6" ht="18" customHeight="1" x14ac:dyDescent="0.3">
      <c r="B22" s="110" t="s">
        <v>11</v>
      </c>
      <c r="C22" s="111"/>
      <c r="D22" s="112"/>
      <c r="E22" s="113"/>
      <c r="F22" s="114"/>
    </row>
    <row r="23" spans="2:6" ht="14.45" customHeight="1" x14ac:dyDescent="0.3">
      <c r="B23" s="176" t="s">
        <v>59</v>
      </c>
      <c r="C23" s="177"/>
      <c r="D23" s="178"/>
      <c r="E23" s="123"/>
      <c r="F23" s="123"/>
    </row>
    <row r="24" spans="2:6" ht="16.149999999999999" customHeight="1" x14ac:dyDescent="0.3">
      <c r="B24" s="176" t="s">
        <v>44</v>
      </c>
      <c r="C24" s="177"/>
      <c r="D24" s="178"/>
      <c r="E24" s="140"/>
      <c r="F24" s="140">
        <v>12277.86</v>
      </c>
    </row>
    <row r="25" spans="2:6" ht="16.899999999999999" customHeight="1" x14ac:dyDescent="0.3">
      <c r="B25" s="176" t="s">
        <v>127</v>
      </c>
      <c r="C25" s="177"/>
      <c r="D25" s="178"/>
      <c r="E25" s="140"/>
      <c r="F25" s="147"/>
    </row>
    <row r="26" spans="2:6" ht="16.899999999999999" customHeight="1" x14ac:dyDescent="0.3">
      <c r="B26" s="176" t="s">
        <v>128</v>
      </c>
      <c r="C26" s="177"/>
      <c r="D26" s="178"/>
      <c r="E26" s="140"/>
      <c r="F26" s="147">
        <v>158.54</v>
      </c>
    </row>
    <row r="27" spans="2:6" ht="16.899999999999999" customHeight="1" x14ac:dyDescent="0.3">
      <c r="B27" s="176" t="s">
        <v>126</v>
      </c>
      <c r="C27" s="177"/>
      <c r="D27" s="178"/>
      <c r="E27" s="144"/>
      <c r="F27" s="147">
        <v>1455.51</v>
      </c>
    </row>
    <row r="28" spans="2:6" ht="16.149999999999999" customHeight="1" x14ac:dyDescent="0.3">
      <c r="B28" s="176" t="s">
        <v>92</v>
      </c>
      <c r="C28" s="177"/>
      <c r="D28" s="178"/>
      <c r="E28" s="137"/>
      <c r="F28" s="137">
        <v>1465.59</v>
      </c>
    </row>
    <row r="29" spans="2:6" ht="17.45" customHeight="1" x14ac:dyDescent="0.3">
      <c r="B29" s="176" t="s">
        <v>130</v>
      </c>
      <c r="C29" s="177"/>
      <c r="D29" s="178"/>
      <c r="E29" s="137"/>
      <c r="F29" s="137">
        <v>77.75</v>
      </c>
    </row>
    <row r="30" spans="2:6" ht="17.45" customHeight="1" x14ac:dyDescent="0.3">
      <c r="B30" s="99" t="s">
        <v>123</v>
      </c>
      <c r="C30" s="100"/>
      <c r="D30" s="100"/>
      <c r="E30" s="126"/>
      <c r="F30" s="140">
        <v>7780.94</v>
      </c>
    </row>
    <row r="31" spans="2:6" ht="17.45" customHeight="1" x14ac:dyDescent="0.3">
      <c r="B31" s="176" t="s">
        <v>125</v>
      </c>
      <c r="C31" s="177"/>
      <c r="D31" s="178"/>
      <c r="E31" s="126"/>
      <c r="F31" s="140">
        <v>1121.77</v>
      </c>
    </row>
    <row r="32" spans="2:6" ht="17.45" customHeight="1" x14ac:dyDescent="0.3">
      <c r="B32" s="101" t="s">
        <v>6</v>
      </c>
      <c r="C32" s="102"/>
      <c r="D32" s="103"/>
      <c r="E32" s="124"/>
      <c r="F32" s="140">
        <v>452.91</v>
      </c>
    </row>
    <row r="33" spans="2:6" ht="17.45" customHeight="1" x14ac:dyDescent="0.3">
      <c r="B33" s="99" t="s">
        <v>8</v>
      </c>
      <c r="C33" s="100"/>
      <c r="D33" s="100"/>
      <c r="E33" s="124"/>
      <c r="F33" s="140">
        <v>493.39</v>
      </c>
    </row>
    <row r="34" spans="2:6" ht="46.9" customHeight="1" x14ac:dyDescent="0.3">
      <c r="B34" s="192" t="s">
        <v>121</v>
      </c>
      <c r="C34" s="193"/>
      <c r="D34" s="194"/>
      <c r="E34" s="124"/>
      <c r="F34" s="143">
        <v>398.01</v>
      </c>
    </row>
    <row r="35" spans="2:6" ht="33.75" customHeight="1" x14ac:dyDescent="0.3">
      <c r="B35" s="192" t="s">
        <v>113</v>
      </c>
      <c r="C35" s="193"/>
      <c r="D35" s="194"/>
      <c r="E35" s="145"/>
      <c r="F35" s="149">
        <v>1378.23</v>
      </c>
    </row>
    <row r="36" spans="2:6" ht="19.5" customHeight="1" x14ac:dyDescent="0.3">
      <c r="B36" s="195" t="s">
        <v>97</v>
      </c>
      <c r="C36" s="196"/>
      <c r="D36" s="197"/>
      <c r="E36" s="145"/>
      <c r="F36" s="146">
        <v>234</v>
      </c>
    </row>
    <row r="37" spans="2:6" ht="36" customHeight="1" x14ac:dyDescent="0.3">
      <c r="B37" s="195" t="s">
        <v>112</v>
      </c>
      <c r="C37" s="196"/>
      <c r="D37" s="197"/>
      <c r="E37" s="145"/>
      <c r="F37" s="143">
        <v>286.51</v>
      </c>
    </row>
    <row r="38" spans="2:6" ht="17.45" customHeight="1" x14ac:dyDescent="0.3">
      <c r="B38" s="195" t="s">
        <v>108</v>
      </c>
      <c r="C38" s="196"/>
      <c r="D38" s="197"/>
      <c r="E38" s="145"/>
      <c r="F38" s="143">
        <v>755.42</v>
      </c>
    </row>
    <row r="39" spans="2:6" ht="17.45" customHeight="1" x14ac:dyDescent="0.3">
      <c r="B39" s="195" t="s">
        <v>114</v>
      </c>
      <c r="C39" s="196"/>
      <c r="D39" s="197"/>
      <c r="E39" s="145"/>
      <c r="F39" s="143">
        <v>1200</v>
      </c>
    </row>
    <row r="40" spans="2:6" ht="17.45" customHeight="1" x14ac:dyDescent="0.3">
      <c r="B40" s="195" t="s">
        <v>115</v>
      </c>
      <c r="C40" s="196"/>
      <c r="D40" s="197"/>
      <c r="E40" s="145"/>
      <c r="F40" s="143">
        <v>1608.86</v>
      </c>
    </row>
    <row r="41" spans="2:6" ht="17.45" customHeight="1" x14ac:dyDescent="0.3">
      <c r="B41" s="195" t="s">
        <v>116</v>
      </c>
      <c r="C41" s="196"/>
      <c r="D41" s="197"/>
      <c r="E41" s="145"/>
      <c r="F41" s="143">
        <v>672</v>
      </c>
    </row>
    <row r="42" spans="2:6" ht="17.45" customHeight="1" x14ac:dyDescent="0.3">
      <c r="B42" s="195" t="s">
        <v>106</v>
      </c>
      <c r="C42" s="196"/>
      <c r="D42" s="197"/>
      <c r="E42" s="145"/>
      <c r="F42" s="143">
        <v>6000.13</v>
      </c>
    </row>
    <row r="43" spans="2:6" ht="17.45" customHeight="1" x14ac:dyDescent="0.3">
      <c r="B43" s="195" t="s">
        <v>111</v>
      </c>
      <c r="C43" s="196"/>
      <c r="D43" s="197"/>
      <c r="E43" s="145"/>
      <c r="F43" s="143">
        <v>470.07</v>
      </c>
    </row>
    <row r="44" spans="2:6" ht="17.45" customHeight="1" x14ac:dyDescent="0.3">
      <c r="B44" s="195" t="s">
        <v>109</v>
      </c>
      <c r="C44" s="196"/>
      <c r="D44" s="197"/>
      <c r="E44" s="145"/>
      <c r="F44" s="143">
        <v>1198.06</v>
      </c>
    </row>
    <row r="45" spans="2:6" ht="16.899999999999999" customHeight="1" x14ac:dyDescent="0.3">
      <c r="B45" s="183" t="s">
        <v>98</v>
      </c>
      <c r="C45" s="184"/>
      <c r="D45" s="185"/>
      <c r="E45" s="124"/>
      <c r="F45" s="143">
        <v>2664</v>
      </c>
    </row>
    <row r="46" spans="2:6" ht="16.899999999999999" customHeight="1" x14ac:dyDescent="0.3">
      <c r="B46" s="176" t="s">
        <v>99</v>
      </c>
      <c r="C46" s="177"/>
      <c r="D46" s="178"/>
      <c r="E46" s="125"/>
      <c r="F46" s="143">
        <v>168</v>
      </c>
    </row>
    <row r="47" spans="2:6" ht="16.149999999999999" customHeight="1" x14ac:dyDescent="0.3">
      <c r="B47" s="189" t="s">
        <v>107</v>
      </c>
      <c r="C47" s="190"/>
      <c r="D47" s="191"/>
      <c r="E47" s="124"/>
      <c r="F47" s="143">
        <v>39.299999999999997</v>
      </c>
    </row>
    <row r="48" spans="2:6" ht="16.899999999999999" customHeight="1" x14ac:dyDescent="0.3">
      <c r="B48" s="176" t="s">
        <v>53</v>
      </c>
      <c r="C48" s="177"/>
      <c r="D48" s="178"/>
      <c r="E48" s="124"/>
      <c r="F48" s="140">
        <v>5.82</v>
      </c>
    </row>
    <row r="49" spans="2:7" ht="17.45" customHeight="1" x14ac:dyDescent="0.3">
      <c r="B49" s="176" t="s">
        <v>100</v>
      </c>
      <c r="C49" s="177"/>
      <c r="D49" s="178"/>
      <c r="E49" s="124"/>
      <c r="F49" s="141">
        <v>380</v>
      </c>
    </row>
    <row r="50" spans="2:7" ht="18" customHeight="1" x14ac:dyDescent="0.3">
      <c r="B50" s="176" t="s">
        <v>49</v>
      </c>
      <c r="C50" s="177"/>
      <c r="D50" s="178"/>
      <c r="E50" s="127"/>
      <c r="F50" s="141">
        <v>60</v>
      </c>
    </row>
    <row r="51" spans="2:7" ht="18" customHeight="1" thickBot="1" x14ac:dyDescent="0.35">
      <c r="B51" s="176" t="s">
        <v>50</v>
      </c>
      <c r="C51" s="177"/>
      <c r="D51" s="178"/>
      <c r="E51" s="124"/>
      <c r="F51" s="140">
        <v>7.2</v>
      </c>
    </row>
    <row r="52" spans="2:7" ht="21" thickBot="1" x14ac:dyDescent="0.35">
      <c r="B52" s="118" t="s">
        <v>12</v>
      </c>
      <c r="C52" s="119"/>
      <c r="D52" s="120"/>
      <c r="E52" s="128"/>
      <c r="F52" s="129">
        <f>SUM(F23:F51)</f>
        <v>42809.869999999995</v>
      </c>
    </row>
    <row r="53" spans="2:7" ht="21" thickBot="1" x14ac:dyDescent="0.35">
      <c r="B53" s="130" t="s">
        <v>91</v>
      </c>
      <c r="C53" s="131"/>
      <c r="D53" s="131"/>
      <c r="E53" s="108">
        <f>E4+E21-F52</f>
        <v>12625.219999999979</v>
      </c>
      <c r="F53" s="132"/>
    </row>
    <row r="54" spans="2:7" ht="20.25" x14ac:dyDescent="0.3">
      <c r="B54" s="199"/>
      <c r="C54" s="199"/>
      <c r="D54" s="199"/>
      <c r="E54" s="199"/>
      <c r="F54" s="199"/>
    </row>
    <row r="55" spans="2:7" ht="20.25" x14ac:dyDescent="0.3">
      <c r="B55" s="204" t="s">
        <v>129</v>
      </c>
      <c r="C55" s="204"/>
      <c r="D55" s="204"/>
      <c r="E55" s="204"/>
      <c r="F55" s="204"/>
      <c r="G55" s="204"/>
    </row>
    <row r="56" spans="2:7" ht="21" customHeight="1" x14ac:dyDescent="0.3">
      <c r="B56" s="134"/>
      <c r="C56" s="134"/>
      <c r="D56" s="134"/>
      <c r="E56" s="134"/>
      <c r="F56" s="134"/>
      <c r="G56" s="134"/>
    </row>
    <row r="57" spans="2:7" ht="21" customHeight="1" x14ac:dyDescent="0.3">
      <c r="B57" s="133"/>
      <c r="C57" s="133"/>
      <c r="D57" s="133"/>
      <c r="E57" s="133"/>
      <c r="F57" s="133"/>
      <c r="G57" s="133"/>
    </row>
    <row r="58" spans="2:7" ht="21" customHeight="1" x14ac:dyDescent="0.3">
      <c r="B58" s="198"/>
      <c r="C58" s="198"/>
      <c r="D58" s="198"/>
      <c r="E58" s="133"/>
      <c r="F58" s="133"/>
      <c r="G58" s="133"/>
    </row>
    <row r="59" spans="2:7" ht="18.600000000000001" customHeight="1" x14ac:dyDescent="0.3">
      <c r="B59" s="198"/>
      <c r="C59" s="198"/>
      <c r="D59" s="198"/>
      <c r="E59" s="133"/>
      <c r="F59" s="133"/>
      <c r="G59" s="133"/>
    </row>
    <row r="60" spans="2:7" ht="17.45" customHeight="1" x14ac:dyDescent="0.3">
      <c r="B60" s="198"/>
      <c r="C60" s="198"/>
      <c r="D60" s="198"/>
      <c r="E60" s="133"/>
      <c r="F60" s="133"/>
      <c r="G60" s="133"/>
    </row>
    <row r="61" spans="2:7" ht="17.45" customHeight="1" x14ac:dyDescent="0.3">
      <c r="B61" s="198"/>
      <c r="C61" s="198"/>
      <c r="D61" s="198"/>
      <c r="E61" s="133"/>
      <c r="F61" s="133"/>
      <c r="G61" s="133"/>
    </row>
    <row r="62" spans="2:7" ht="17.45" customHeight="1" x14ac:dyDescent="0.3">
      <c r="B62" s="198"/>
      <c r="C62" s="198"/>
      <c r="D62" s="198"/>
      <c r="E62" s="133"/>
      <c r="F62" s="133"/>
      <c r="G62" s="133"/>
    </row>
    <row r="63" spans="2:7" ht="16.149999999999999" customHeight="1" x14ac:dyDescent="0.3">
      <c r="B63" s="198"/>
      <c r="C63" s="198"/>
      <c r="D63" s="198"/>
      <c r="E63" s="198"/>
      <c r="F63" s="198"/>
      <c r="G63" s="198"/>
    </row>
    <row r="64" spans="2:7" ht="18.75" x14ac:dyDescent="0.3">
      <c r="B64" s="198"/>
      <c r="C64" s="198"/>
      <c r="D64" s="198"/>
      <c r="E64" s="198"/>
      <c r="F64" s="198"/>
      <c r="G64" s="198"/>
    </row>
    <row r="65" spans="1:7" ht="18.75" x14ac:dyDescent="0.3">
      <c r="B65" s="198"/>
      <c r="C65" s="198"/>
      <c r="D65" s="198"/>
      <c r="E65" s="198"/>
      <c r="F65" s="198"/>
      <c r="G65" s="198"/>
    </row>
    <row r="66" spans="1:7" ht="18.75" x14ac:dyDescent="0.3">
      <c r="B66" s="198"/>
      <c r="C66" s="198"/>
      <c r="D66" s="198"/>
      <c r="E66" s="198"/>
      <c r="F66" s="198"/>
      <c r="G66" s="198"/>
    </row>
    <row r="67" spans="1:7" ht="18.75" x14ac:dyDescent="0.3">
      <c r="B67" s="198"/>
      <c r="C67" s="198"/>
      <c r="D67" s="198"/>
      <c r="E67" s="198"/>
      <c r="F67" s="198"/>
      <c r="G67" s="198"/>
    </row>
    <row r="68" spans="1:7" ht="18.75" x14ac:dyDescent="0.3">
      <c r="B68" s="198"/>
      <c r="C68" s="198"/>
      <c r="D68" s="198"/>
      <c r="E68" s="198"/>
      <c r="F68" s="198"/>
      <c r="G68" s="198"/>
    </row>
    <row r="69" spans="1:7" ht="18.75" x14ac:dyDescent="0.3">
      <c r="B69" s="198"/>
      <c r="C69" s="198"/>
      <c r="D69" s="198"/>
      <c r="E69" s="198"/>
      <c r="F69" s="198"/>
      <c r="G69" s="198"/>
    </row>
    <row r="70" spans="1:7" ht="18.75" x14ac:dyDescent="0.3">
      <c r="B70" s="198"/>
      <c r="C70" s="198"/>
      <c r="D70" s="198"/>
      <c r="E70" s="142"/>
      <c r="F70" s="142"/>
      <c r="G70" s="142"/>
    </row>
    <row r="71" spans="1:7" ht="18.75" x14ac:dyDescent="0.3">
      <c r="B71" s="198"/>
      <c r="C71" s="198"/>
      <c r="D71" s="198"/>
      <c r="E71" s="198"/>
      <c r="F71" s="198"/>
      <c r="G71" s="198"/>
    </row>
    <row r="72" spans="1:7" ht="18.75" x14ac:dyDescent="0.3">
      <c r="B72" s="198"/>
      <c r="C72" s="198"/>
      <c r="D72" s="198"/>
      <c r="E72" s="142"/>
      <c r="F72" s="142"/>
      <c r="G72" s="142"/>
    </row>
    <row r="73" spans="1:7" ht="18.75" x14ac:dyDescent="0.3">
      <c r="B73" s="198"/>
      <c r="C73" s="198"/>
      <c r="D73" s="198"/>
      <c r="E73" s="198"/>
      <c r="F73" s="198"/>
      <c r="G73" s="198"/>
    </row>
    <row r="74" spans="1:7" ht="20.25" x14ac:dyDescent="0.3">
      <c r="B74" s="200"/>
      <c r="C74" s="200"/>
      <c r="D74" s="200"/>
      <c r="E74" s="200"/>
      <c r="F74" s="200"/>
      <c r="G74" s="200"/>
    </row>
    <row r="75" spans="1:7" ht="18.75" x14ac:dyDescent="0.3">
      <c r="B75" s="198"/>
      <c r="C75" s="198"/>
      <c r="D75" s="198"/>
    </row>
    <row r="76" spans="1:7" ht="18.75" x14ac:dyDescent="0.3">
      <c r="A76" s="133" t="s">
        <v>94</v>
      </c>
      <c r="B76" s="133"/>
      <c r="C76" s="133"/>
      <c r="D76" s="133"/>
      <c r="E76" s="133"/>
      <c r="F76" s="133"/>
    </row>
    <row r="77" spans="1:7" ht="20.45" customHeight="1" x14ac:dyDescent="0.3">
      <c r="A77" s="201" t="s">
        <v>95</v>
      </c>
      <c r="B77" s="201"/>
      <c r="C77" s="201"/>
      <c r="D77" s="201"/>
      <c r="E77" s="201"/>
    </row>
    <row r="78" spans="1:7" x14ac:dyDescent="0.25">
      <c r="A78" s="202"/>
      <c r="B78" s="202"/>
      <c r="C78" s="202"/>
      <c r="D78" s="202"/>
      <c r="E78" s="202"/>
    </row>
    <row r="79" spans="1:7" ht="18.75" x14ac:dyDescent="0.3">
      <c r="B79" s="133"/>
      <c r="C79" s="133"/>
      <c r="D79" s="133"/>
      <c r="E79" s="133"/>
      <c r="F79" s="61"/>
    </row>
    <row r="80" spans="1:7" ht="18.75" x14ac:dyDescent="0.3">
      <c r="B80" s="203"/>
      <c r="C80" s="203"/>
      <c r="D80" s="203"/>
      <c r="E80" s="203"/>
    </row>
    <row r="81" spans="2:5" ht="18.75" x14ac:dyDescent="0.3">
      <c r="B81" s="198"/>
      <c r="C81" s="198"/>
      <c r="D81" s="198"/>
      <c r="E81" s="198"/>
    </row>
  </sheetData>
  <sheetProtection password="C6C1" sheet="1" objects="1" scenarios="1" selectLockedCells="1" selectUnlockedCells="1"/>
  <mergeCells count="77">
    <mergeCell ref="B12:D12"/>
    <mergeCell ref="B16:D16"/>
    <mergeCell ref="B10:D10"/>
    <mergeCell ref="B3:F3"/>
    <mergeCell ref="B7:D7"/>
    <mergeCell ref="B6:D6"/>
    <mergeCell ref="H7:I7"/>
    <mergeCell ref="H8:I8"/>
    <mergeCell ref="B9:D9"/>
    <mergeCell ref="B29:D29"/>
    <mergeCell ref="B13:D13"/>
    <mergeCell ref="B14:D14"/>
    <mergeCell ref="B15:D15"/>
    <mergeCell ref="B17:D17"/>
    <mergeCell ref="B18:D18"/>
    <mergeCell ref="B19:D19"/>
    <mergeCell ref="B20:D20"/>
    <mergeCell ref="B23:D23"/>
    <mergeCell ref="B24:D24"/>
    <mergeCell ref="B25:D25"/>
    <mergeCell ref="B28:D28"/>
    <mergeCell ref="B11:D11"/>
    <mergeCell ref="B26:D26"/>
    <mergeCell ref="B27:D27"/>
    <mergeCell ref="B47:D47"/>
    <mergeCell ref="B34:D34"/>
    <mergeCell ref="B35:D35"/>
    <mergeCell ref="B36:D36"/>
    <mergeCell ref="B37:D37"/>
    <mergeCell ref="B38:D38"/>
    <mergeCell ref="B42:D42"/>
    <mergeCell ref="B43:D43"/>
    <mergeCell ref="B44:D44"/>
    <mergeCell ref="B45:D45"/>
    <mergeCell ref="B46:D46"/>
    <mergeCell ref="B60:D60"/>
    <mergeCell ref="B48:D48"/>
    <mergeCell ref="B49:D49"/>
    <mergeCell ref="B50:D50"/>
    <mergeCell ref="B51:D51"/>
    <mergeCell ref="B54:F54"/>
    <mergeCell ref="B55:G55"/>
    <mergeCell ref="B58:D58"/>
    <mergeCell ref="B59:D59"/>
    <mergeCell ref="B61:D61"/>
    <mergeCell ref="B62:D62"/>
    <mergeCell ref="B63:D63"/>
    <mergeCell ref="E63:G63"/>
    <mergeCell ref="B64:D64"/>
    <mergeCell ref="E64:G64"/>
    <mergeCell ref="B65:D65"/>
    <mergeCell ref="E65:G65"/>
    <mergeCell ref="B66:D66"/>
    <mergeCell ref="E66:G66"/>
    <mergeCell ref="B67:D67"/>
    <mergeCell ref="E67:G67"/>
    <mergeCell ref="B69:D69"/>
    <mergeCell ref="E69:G69"/>
    <mergeCell ref="B70:D70"/>
    <mergeCell ref="B71:D71"/>
    <mergeCell ref="E71:G71"/>
    <mergeCell ref="B31:D31"/>
    <mergeCell ref="A77:E77"/>
    <mergeCell ref="A78:E78"/>
    <mergeCell ref="B80:E80"/>
    <mergeCell ref="B81:E81"/>
    <mergeCell ref="B39:D39"/>
    <mergeCell ref="B40:D40"/>
    <mergeCell ref="B41:D41"/>
    <mergeCell ref="B72:D72"/>
    <mergeCell ref="B73:D73"/>
    <mergeCell ref="E73:G73"/>
    <mergeCell ref="B74:D74"/>
    <mergeCell ref="E74:G74"/>
    <mergeCell ref="B75:D75"/>
    <mergeCell ref="B68:D68"/>
    <mergeCell ref="E68:G68"/>
  </mergeCells>
  <pageMargins left="0.9842519685039370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2015г</vt:lpstr>
      <vt:lpstr>2016г</vt:lpstr>
      <vt:lpstr>2017г</vt:lpstr>
      <vt:lpstr>2018г</vt:lpstr>
      <vt:lpstr>2024г. 1полугод.</vt:lpstr>
      <vt:lpstr>2024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Zinzirov</dc:creator>
  <cp:lastModifiedBy>Rostova</cp:lastModifiedBy>
  <cp:lastPrinted>2025-01-30T15:36:35Z</cp:lastPrinted>
  <dcterms:created xsi:type="dcterms:W3CDTF">2016-01-02T20:11:09Z</dcterms:created>
  <dcterms:modified xsi:type="dcterms:W3CDTF">2025-02-04T18:45:38Z</dcterms:modified>
</cp:coreProperties>
</file>